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VÝKRESY_24\Nemocnice UO_Interna_koteln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.4 - PLYNOVÁ ZAŘÍZENÍ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'D.4 - PLYNOVÁ ZAŘÍZENÍ'!$C$84:$K$187</definedName>
    <definedName name="_xlnm.Print_Area" localSheetId="1">'D.4 - PLYNOVÁ ZAŘÍZENÍ'!$C$4:$J$39,'D.4 - PLYNOVÁ ZAŘÍZENÍ'!$C$45:$J$66,'D.4 - PLYNOVÁ ZAŘÍZENÍ'!$C$72:$K$187</definedName>
    <definedName name="_xlnm.Print_Titles" localSheetId="1">'D.4 - PLYNOVÁ ZAŘÍZENÍ'!$84:$84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86"/>
  <c r="BH186"/>
  <c r="BG186"/>
  <c r="BF186"/>
  <c r="T186"/>
  <c r="T185"/>
  <c r="T184"/>
  <c r="R186"/>
  <c r="R185"/>
  <c r="R184"/>
  <c r="P186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55"/>
  <c r="J17"/>
  <c r="J12"/>
  <c r="J79"/>
  <c r="E7"/>
  <c r="E48"/>
  <c i="1" r="L50"/>
  <c r="AM50"/>
  <c r="AM49"/>
  <c r="L49"/>
  <c r="AM47"/>
  <c r="L47"/>
  <c r="L45"/>
  <c r="L44"/>
  <c i="2" r="J186"/>
  <c r="BK163"/>
  <c r="J157"/>
  <c r="BK144"/>
  <c r="J135"/>
  <c r="BK121"/>
  <c r="J112"/>
  <c r="BK94"/>
  <c i="1" r="AS54"/>
  <c i="2" r="BK178"/>
  <c r="BK169"/>
  <c r="BK165"/>
  <c r="BK159"/>
  <c r="J150"/>
  <c r="BK141"/>
  <c r="BK131"/>
  <c r="BK114"/>
  <c r="BK104"/>
  <c r="J96"/>
  <c r="J178"/>
  <c r="BK167"/>
  <c r="BK156"/>
  <c r="BK153"/>
  <c r="J133"/>
  <c r="BK125"/>
  <c r="J106"/>
  <c r="J92"/>
  <c r="BK186"/>
  <c r="BK172"/>
  <c r="BK161"/>
  <c r="J156"/>
  <c r="J136"/>
  <c r="J121"/>
  <c r="J110"/>
  <c r="J171"/>
  <c r="J168"/>
  <c r="J162"/>
  <c r="J159"/>
  <c r="J151"/>
  <c r="J141"/>
  <c r="BK129"/>
  <c r="J116"/>
  <c r="BK96"/>
  <c r="BK89"/>
  <c r="BK182"/>
  <c r="J176"/>
  <c r="BK170"/>
  <c r="J163"/>
  <c r="J153"/>
  <c r="BK147"/>
  <c r="J142"/>
  <c r="BK133"/>
  <c r="BK120"/>
  <c r="BK110"/>
  <c r="BK100"/>
  <c r="J182"/>
  <c r="J169"/>
  <c r="J155"/>
  <c r="BK149"/>
  <c r="J131"/>
  <c r="BK116"/>
  <c r="J104"/>
  <c r="J89"/>
  <c r="J175"/>
  <c r="J170"/>
  <c r="BK160"/>
  <c r="BK155"/>
  <c r="J140"/>
  <c r="J125"/>
  <c r="J172"/>
  <c r="J160"/>
  <c r="J154"/>
  <c r="J147"/>
  <c r="BK136"/>
  <c r="BK123"/>
  <c r="BK106"/>
  <c r="BK92"/>
  <c r="BK180"/>
  <c r="BK175"/>
  <c r="J167"/>
  <c r="J164"/>
  <c r="BK152"/>
  <c r="J144"/>
  <c r="BK135"/>
  <c r="J123"/>
  <c r="BK112"/>
  <c r="J102"/>
  <c r="J94"/>
  <c r="BK173"/>
  <c r="J165"/>
  <c r="BK150"/>
  <c r="J138"/>
  <c r="J129"/>
  <c r="J108"/>
  <c r="J90"/>
  <c r="J180"/>
  <c r="J174"/>
  <c r="BK168"/>
  <c r="BK157"/>
  <c r="J149"/>
  <c r="BK132"/>
  <c r="J120"/>
  <c r="BK90"/>
  <c r="J173"/>
  <c r="BK164"/>
  <c r="J161"/>
  <c r="BK158"/>
  <c r="J148"/>
  <c r="BK142"/>
  <c r="J127"/>
  <c r="BK118"/>
  <c r="J98"/>
  <c r="J88"/>
  <c r="BK177"/>
  <c r="BK174"/>
  <c r="J166"/>
  <c r="BK162"/>
  <c r="BK151"/>
  <c r="BK140"/>
  <c r="BK127"/>
  <c r="J118"/>
  <c r="BK108"/>
  <c r="BK98"/>
  <c r="BK88"/>
  <c r="J177"/>
  <c r="BK166"/>
  <c r="BK154"/>
  <c r="BK148"/>
  <c r="J132"/>
  <c r="J114"/>
  <c r="J100"/>
  <c r="BK176"/>
  <c r="BK171"/>
  <c r="J158"/>
  <c r="J152"/>
  <c r="BK138"/>
  <c r="BK102"/>
  <c l="1" r="P87"/>
  <c r="P146"/>
  <c r="R87"/>
  <c r="T87"/>
  <c r="R146"/>
  <c r="BK179"/>
  <c r="J179"/>
  <c r="J63"/>
  <c r="R179"/>
  <c r="BK87"/>
  <c r="J87"/>
  <c r="J61"/>
  <c r="BK146"/>
  <c r="J146"/>
  <c r="J62"/>
  <c r="T146"/>
  <c r="P179"/>
  <c r="T179"/>
  <c r="BK185"/>
  <c r="J185"/>
  <c r="J65"/>
  <c r="E75"/>
  <c r="J82"/>
  <c r="BE92"/>
  <c r="BE94"/>
  <c r="BE98"/>
  <c r="BE104"/>
  <c r="BE106"/>
  <c r="BE112"/>
  <c r="BE114"/>
  <c r="BE127"/>
  <c r="BE129"/>
  <c r="BE132"/>
  <c r="BE133"/>
  <c r="BE140"/>
  <c r="BE141"/>
  <c r="BE142"/>
  <c r="BE147"/>
  <c r="BE149"/>
  <c r="BE150"/>
  <c r="BE153"/>
  <c r="BE163"/>
  <c r="BE166"/>
  <c r="BE172"/>
  <c r="BE180"/>
  <c r="BE182"/>
  <c r="BE186"/>
  <c r="J52"/>
  <c r="F82"/>
  <c r="BE96"/>
  <c r="BE110"/>
  <c r="BE120"/>
  <c r="BE121"/>
  <c r="BE135"/>
  <c r="BE138"/>
  <c r="BE144"/>
  <c r="BE151"/>
  <c r="BE158"/>
  <c r="BE162"/>
  <c r="BE164"/>
  <c r="BE170"/>
  <c r="BE171"/>
  <c r="BE174"/>
  <c r="BE176"/>
  <c r="BE177"/>
  <c r="BE88"/>
  <c r="BE89"/>
  <c r="BE90"/>
  <c r="BE116"/>
  <c r="BE123"/>
  <c r="BE125"/>
  <c r="BE136"/>
  <c r="BE148"/>
  <c r="BE154"/>
  <c r="BE155"/>
  <c r="BE156"/>
  <c r="BE157"/>
  <c r="BE160"/>
  <c r="BE168"/>
  <c r="BE173"/>
  <c r="BE100"/>
  <c r="BE102"/>
  <c r="BE108"/>
  <c r="BE118"/>
  <c r="BE131"/>
  <c r="BE152"/>
  <c r="BE159"/>
  <c r="BE161"/>
  <c r="BE165"/>
  <c r="BE167"/>
  <c r="BE169"/>
  <c r="BE175"/>
  <c r="BE178"/>
  <c r="F35"/>
  <c i="1" r="BB55"/>
  <c r="BB54"/>
  <c r="W31"/>
  <c i="2" r="J34"/>
  <c i="1" r="AW55"/>
  <c i="2" r="F34"/>
  <c i="1" r="BA55"/>
  <c r="BA54"/>
  <c r="W30"/>
  <c i="2" r="F36"/>
  <c i="1" r="BC55"/>
  <c r="BC54"/>
  <c r="W32"/>
  <c i="2" r="F37"/>
  <c i="1" r="BD55"/>
  <c r="BD54"/>
  <c r="W33"/>
  <c i="2" l="1" r="R86"/>
  <c r="R85"/>
  <c r="P86"/>
  <c r="P85"/>
  <c i="1" r="AU55"/>
  <c i="2" r="T86"/>
  <c r="T85"/>
  <c r="BK86"/>
  <c r="J86"/>
  <c r="J60"/>
  <c r="BK184"/>
  <c r="J184"/>
  <c r="J64"/>
  <c i="1" r="AU54"/>
  <c r="AY54"/>
  <c i="2" r="J33"/>
  <c i="1" r="AV55"/>
  <c r="AT55"/>
  <c r="AW54"/>
  <c r="AK30"/>
  <c i="2" r="F33"/>
  <c i="1" r="AZ55"/>
  <c r="AZ54"/>
  <c r="W29"/>
  <c r="AX54"/>
  <c i="2" l="1" r="BK85"/>
  <c r="J85"/>
  <c r="J30"/>
  <c i="1" r="AG55"/>
  <c r="AG54"/>
  <c r="AK26"/>
  <c r="AV54"/>
  <c r="AK29"/>
  <c i="2" l="1" r="J39"/>
  <c r="J59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<sst xmlns="http://schemas.openxmlformats.org/spreadsheetml/2006/main">
  <si>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</si>
  <si>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</si>
  <si>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</si>
  <si>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</si>
  <si>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</si>
  <si>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{525980c1-c237-4a3b-be5c-b79f92e86d6b}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</si>
  <si>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</si>
  <si>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</si>
  <si>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</si>
  <si>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</si>
  <si>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</si>
  <si>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</si>
  <si>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</si>
  <si>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</si>
  <si>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</si>
  <si>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</si>
  <si>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</si>
  <si>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plynové kotelny pavilonu D, Nemocnice Pardubického kraje, a.s., Orlickoústecké nemocnice</t>
  </si>
  <si>
    <t>KSO:</t>
  </si>
  <si>
    <t/>
  </si>
  <si>
    <t>CC-CZ:</t>
  </si>
  <si>
    <t>Místo:</t>
  </si>
  <si>
    <t xml:space="preserve">Ústí nad Orlicí </t>
  </si>
  <si>
    <t>Datum:</t>
  </si>
  <si>
    <t>21. 3. 2024</t>
  </si>
  <si>
    <t>Zadavatel:</t>
  </si>
  <si>
    <t>IČ:</t>
  </si>
  <si>
    <t xml:space="preserve">Nemocnice Pardubického kraje, a. s., Kyjevská 44, </t>
  </si>
  <si>
    <t>DIČ:</t>
  </si>
  <si>
    <t>Uchazeč:</t>
  </si>
  <si>
    <t>Vyplň údaj</t>
  </si>
  <si>
    <t>Projektant:</t>
  </si>
  <si>
    <t>Jiří Kamenický, Na Špici 211, 561 17 Dlouhá Třebov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</si>
  <si>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</si>
  <si>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</si>
  <si>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</si>
  <si>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</si>
  <si>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</si>
  <si>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</si>
  <si>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</si>
  <si>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</si>
  <si>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</si>
  <si>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</si>
  <si>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</si>
  <si>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</si>
  <si>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</si>
  <si>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</si>
  <si>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</si>
  <si>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</si>
  <si>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</si>
  <si>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</si>
  <si>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</si>
  <si>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</si>
  <si>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</si>
  <si>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</si>
  <si>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</si>
  <si>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</si>
  <si>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</si>
  <si>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</si>
  <si>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</si>
  <si>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</si>
  <si>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</si>
  <si>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</si>
  <si>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</si>
  <si>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</si>
  <si>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</si>
  <si>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</si>
  <si>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</si>
  <si>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</si>
  <si>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</si>
  <si>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</si>
  <si>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</si>
  <si>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</si>
  <si>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</si>
  <si>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</si>
  <si>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</si>
  <si>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</si>
  <si>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D.4</t>
  </si>
  <si>
    <t>PLYNOVÁ ZAŘÍZENÍ</t>
  </si>
  <si>
    <t>STA</t>
  </si>
  <si>
    <t>1</t>
  </si>
  <si>
    <t>{fff494b3-8c15-4a29-9d6e-4cfec48f3c72}</t>
  </si>
  <si>
    <t>2</t>
  </si>
  <si>
    <t>KRYCÍ LIST SOUPISU PRACÍ</t>
  </si>
  <si>
    <t>Objekt:</t>
  </si>
  <si>
    <t>D.4 - PLYNOVÁ ZAŘÍZENÍ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</si>
  <si>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</si>
  <si>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</si>
  <si>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</si>
  <si>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</si>
  <si>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</si>
  <si>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723 - Zdravotechnika - vnitřní plynovod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</si>
  <si>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</si>
  <si>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</si>
  <si>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</si>
  <si>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</si>
  <si>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</si>
  <si>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</si>
  <si>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</si>
  <si>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</si>
  <si>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</si>
  <si>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</si>
  <si>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</si>
  <si>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</si>
  <si>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</si>
  <si>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</si>
  <si>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</si>
  <si>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</si>
  <si>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</si>
  <si>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</si>
  <si>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</si>
  <si>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</si>
  <si>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</si>
  <si>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</si>
  <si>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</si>
  <si>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388411490</t>
  </si>
  <si>
    <t>tlakoměr plynový D 160 se spodním přípojem rozsah 0-6 KPa včetně přípojky a kohoutu a montáže</t>
  </si>
  <si>
    <t>kus</t>
  </si>
  <si>
    <t>16</t>
  </si>
  <si>
    <t>1549158208</t>
  </si>
  <si>
    <t>388411491</t>
  </si>
  <si>
    <t>tlakoměr plynový D 160 se spodním přípojem rozsah 0-400 KPa včetně přípojky a kohoutu a montáže</t>
  </si>
  <si>
    <t>-1164877332</t>
  </si>
  <si>
    <t>3</t>
  </si>
  <si>
    <t>723111202</t>
  </si>
  <si>
    <t>Potrubí z ocelových trubek závitových černých spojovaných svařováním, bezešvých běžných DN 15</t>
  </si>
  <si>
    <t>m</t>
  </si>
  <si>
    <t>CS ÚRS 2024 01</t>
  </si>
  <si>
    <t>-757888379</t>
  </si>
  <si>
    <t>Online PSC</t>
  </si>
  <si>
    <t>https://podminky.urs.cz/item/CS_URS_2024_01/723111202</t>
  </si>
  <si>
    <t>4</t>
  </si>
  <si>
    <t>723111203</t>
  </si>
  <si>
    <t>Potrubí z ocelových trubek závitových černých spojovaných svařováním, bezešvých běžných DN 20</t>
  </si>
  <si>
    <t>1707100537</t>
  </si>
  <si>
    <t>https://podminky.urs.cz/item/CS_URS_2024_01/723111203</t>
  </si>
  <si>
    <t>5</t>
  </si>
  <si>
    <t>723111206</t>
  </si>
  <si>
    <t>Potrubí z ocelových trubek závitových černých spojovaných svařováním, bezešvých běžných DN 40</t>
  </si>
  <si>
    <t>1752680053</t>
  </si>
  <si>
    <t>https://podminky.urs.cz/item/CS_URS_2024_01/723111206</t>
  </si>
  <si>
    <t>6</t>
  </si>
  <si>
    <t>723120804</t>
  </si>
  <si>
    <t>Demontáž potrubí svařovaného z ocelových trubek závitových do DN 25</t>
  </si>
  <si>
    <t>1080654138</t>
  </si>
  <si>
    <t>https://podminky.urs.cz/item/CS_URS_2024_01/723120804</t>
  </si>
  <si>
    <t>7</t>
  </si>
  <si>
    <t>723120805</t>
  </si>
  <si>
    <t>Demontáž potrubí svařovaného z ocelových trubek závitových přes 25 do DN 50</t>
  </si>
  <si>
    <t>-1105611812</t>
  </si>
  <si>
    <t>https://podminky.urs.cz/item/CS_URS_2024_01/723120805</t>
  </si>
  <si>
    <t>8</t>
  </si>
  <si>
    <t>723150312</t>
  </si>
  <si>
    <t>Potrubí z ocelových trubek hladkých černých spojovaných svařováním tvářených za tepla Ø 57/3,2</t>
  </si>
  <si>
    <t>1751048488</t>
  </si>
  <si>
    <t>https://podminky.urs.cz/item/CS_URS_2024_01/723150312</t>
  </si>
  <si>
    <t>9</t>
  </si>
  <si>
    <t>723150314</t>
  </si>
  <si>
    <t>Potrubí z ocelových trubek hladkých černých spojovaných svařováním tvářených za tepla Ø 89/3,6</t>
  </si>
  <si>
    <t>-2035149802</t>
  </si>
  <si>
    <t>https://podminky.urs.cz/item/CS_URS_2024_01/723150314</t>
  </si>
  <si>
    <t>10</t>
  </si>
  <si>
    <t>723150315</t>
  </si>
  <si>
    <t>Potrubí z ocelových trubek hladkých černých spojovaných svařováním tvářených za tepla Ø 108/4</t>
  </si>
  <si>
    <t>-1129764891</t>
  </si>
  <si>
    <t>https://podminky.urs.cz/item/CS_URS_2024_01/723150315</t>
  </si>
  <si>
    <t>11</t>
  </si>
  <si>
    <t>723150345</t>
  </si>
  <si>
    <t>Potrubí z ocelových trubek hladkých černých spojovaných redukce - zhotovení kováním přes 1 DN DN 80/ 50</t>
  </si>
  <si>
    <t>-999925263</t>
  </si>
  <si>
    <t>https://podminky.urs.cz/item/CS_URS_2024_01/723150345</t>
  </si>
  <si>
    <t>723160217</t>
  </si>
  <si>
    <t>Přípojky k plynoměrům spojované na závit s ochozem G 2"</t>
  </si>
  <si>
    <t>soubor</t>
  </si>
  <si>
    <t>1860718828</t>
  </si>
  <si>
    <t>https://podminky.urs.cz/item/CS_URS_2024_01/723160217</t>
  </si>
  <si>
    <t>13</t>
  </si>
  <si>
    <t>723160804</t>
  </si>
  <si>
    <t>Demontáž přípojek k plynoměrům spojovaných na závit bez ochozu G 1</t>
  </si>
  <si>
    <t>pár</t>
  </si>
  <si>
    <t>295082559</t>
  </si>
  <si>
    <t>https://podminky.urs.cz/item/CS_URS_2024_01/723160804</t>
  </si>
  <si>
    <t>14</t>
  </si>
  <si>
    <t>723160807</t>
  </si>
  <si>
    <t>Demontáž přípojek k plynoměrům spojovaných na závit bez ochozu G 2</t>
  </si>
  <si>
    <t>898727951</t>
  </si>
  <si>
    <t>https://podminky.urs.cz/item/CS_URS_2024_01/723160807</t>
  </si>
  <si>
    <t>15</t>
  </si>
  <si>
    <t>723160831</t>
  </si>
  <si>
    <t>Demontáž přípojek k plynoměrům rozpěrek G 1</t>
  </si>
  <si>
    <t>1040635868</t>
  </si>
  <si>
    <t>https://podminky.urs.cz/item/CS_URS_2024_01/723160831</t>
  </si>
  <si>
    <t>723160834</t>
  </si>
  <si>
    <t>Demontáž přípojek k plynoměrům rozpěrek G 2</t>
  </si>
  <si>
    <t>-1223829136</t>
  </si>
  <si>
    <t>https://podminky.urs.cz/item/CS_URS_2024_01/723160834</t>
  </si>
  <si>
    <t>17</t>
  </si>
  <si>
    <t>723190206</t>
  </si>
  <si>
    <t>Přípojky plynovodní ke strojům a zařízením z trubek ocelových závitových černých spojovaných na závit, bezešvých, běžných DN 40</t>
  </si>
  <si>
    <t>792724370</t>
  </si>
  <si>
    <t>https://podminky.urs.cz/item/CS_URS_2024_01/723190206</t>
  </si>
  <si>
    <t>18</t>
  </si>
  <si>
    <t>72319xxx01</t>
  </si>
  <si>
    <t>Tlaková zkouška a revize potrubí plynu</t>
  </si>
  <si>
    <t>-546616605</t>
  </si>
  <si>
    <t>19</t>
  </si>
  <si>
    <t>723230802</t>
  </si>
  <si>
    <t>Demontáž středotlakých regulátorů tlaku plynu regulační řada dvojitá</t>
  </si>
  <si>
    <t>-2031690311</t>
  </si>
  <si>
    <t>https://podminky.urs.cz/item/CS_URS_2024_01/723230802</t>
  </si>
  <si>
    <t>20</t>
  </si>
  <si>
    <t>723231162</t>
  </si>
  <si>
    <t>Armatury se dvěma závity kohouty kulové PN 42 do 185°C plnoprůtokové vnitřní závit těžká řada G 1/2"</t>
  </si>
  <si>
    <t>-264979404</t>
  </si>
  <si>
    <t>https://podminky.urs.cz/item/CS_URS_2024_01/723231162</t>
  </si>
  <si>
    <t>723231166</t>
  </si>
  <si>
    <t>Armatury se dvěma závity kohouty kulové PN 42 do 185°C plnoprůtokové vnitřní závit těžká řada G 1 1/2"</t>
  </si>
  <si>
    <t>-1477942936</t>
  </si>
  <si>
    <t>https://podminky.urs.cz/item/CS_URS_2024_01/723231166</t>
  </si>
  <si>
    <t>22</t>
  </si>
  <si>
    <t>723231167</t>
  </si>
  <si>
    <t>Armatury se dvěma závity kohouty kulové PN 42 do 185°C plnoprůtokové vnitřní závit těžká řada G 2"</t>
  </si>
  <si>
    <t>-191188819</t>
  </si>
  <si>
    <t>https://podminky.urs.cz/item/CS_URS_2024_01/723231167</t>
  </si>
  <si>
    <t>23</t>
  </si>
  <si>
    <t>723239101</t>
  </si>
  <si>
    <t>Armatury se dvěma závity montáž armatur se dvěma závity ostatních typů do G 1/2"</t>
  </si>
  <si>
    <t>-2022794673</t>
  </si>
  <si>
    <t>https://podminky.urs.cz/item/CS_URS_2024_01/723239101</t>
  </si>
  <si>
    <t>24</t>
  </si>
  <si>
    <t>M</t>
  </si>
  <si>
    <t>319444040</t>
  </si>
  <si>
    <t>zátka s vnějším závitem č.290 DN 1/2" zinkovaná</t>
  </si>
  <si>
    <t>CS ÚRS 2017 01</t>
  </si>
  <si>
    <t>32</t>
  </si>
  <si>
    <t>584077906</t>
  </si>
  <si>
    <t>25</t>
  </si>
  <si>
    <t>319444xxx</t>
  </si>
  <si>
    <t>Násadec K916 1/2"</t>
  </si>
  <si>
    <t>-1171920677</t>
  </si>
  <si>
    <t>26</t>
  </si>
  <si>
    <t>723239103</t>
  </si>
  <si>
    <t>Armatury se dvěma závity montáž armatur se dvěma závity ostatních typů G 1"</t>
  </si>
  <si>
    <t>532118339</t>
  </si>
  <si>
    <t>https://podminky.urs.cz/item/CS_URS_2024_01/723239103</t>
  </si>
  <si>
    <t>27</t>
  </si>
  <si>
    <t>31944406</t>
  </si>
  <si>
    <t>zátka litinová s vnějším závitem zinkovaná DN 1"</t>
  </si>
  <si>
    <t>-140467558</t>
  </si>
  <si>
    <t>28</t>
  </si>
  <si>
    <t>723xxx10</t>
  </si>
  <si>
    <t>Kompletní montážní SET- dvojitá regulační souprava – náhrada Alz regulátory R/72 ( 24 - 34) 1" x 1" - přímý, včetně uzávěrů, vstup 100 kPa, výstup 3 kPa</t>
  </si>
  <si>
    <t>168928076</t>
  </si>
  <si>
    <t>P</t>
  </si>
  <si>
    <t>Poznámka k položce:_x000d_
V setu je komplet obsaženo:_x000d_
- regulátory TARTARINI R/72 40-57 (70m3/h) -2x_x000d_
- flexi trubka 1“x5/4“ – 300 -2x_x000d_
- KK R 950 – 6/4“ -2x_x000d_
- KK FIV800.14015 – vzorkovací -2x_x000d_
- svařenec pro zkušební vývod -2x</t>
  </si>
  <si>
    <t>29</t>
  </si>
  <si>
    <t>723239106</t>
  </si>
  <si>
    <t>Armatury se dvěma závity montáž armatur se dvěma závity ostatních typů G 2"</t>
  </si>
  <si>
    <t>547240344</t>
  </si>
  <si>
    <t>https://podminky.urs.cz/item/CS_URS_2024_01/723239106</t>
  </si>
  <si>
    <t>30</t>
  </si>
  <si>
    <t>422xxx050</t>
  </si>
  <si>
    <t>Filtr plynový 2", závitové připojení 2",filtrační vložka PPR tkanina 5µm, Pmax. 6 bar, medium-zemní plyn,vzduch</t>
  </si>
  <si>
    <t>-781279292</t>
  </si>
  <si>
    <t>31</t>
  </si>
  <si>
    <t>4226182xxx</t>
  </si>
  <si>
    <t xml:space="preserve">Bezpečnostní membránový uzávěr plynu, DN-50, PN-16, závitový, bez napětí UZAVŘEN (NC) , pracovní přetlak: 1 - 5 kPa ( NT), provedení- SOLO, 24V 50Hz,  typ prostředí: C - výbušné prostředí.    DN50-NT-C-Rp 2"-solo-R</t>
  </si>
  <si>
    <t>1523493870</t>
  </si>
  <si>
    <t>723260801</t>
  </si>
  <si>
    <t>Demontáž plynoměrů maximální průtok Q (m3/hod) do 16 m3/h</t>
  </si>
  <si>
    <t>-2004255384</t>
  </si>
  <si>
    <t>https://podminky.urs.cz/item/CS_URS_2024_01/723260801</t>
  </si>
  <si>
    <t>33</t>
  </si>
  <si>
    <t>998723101</t>
  </si>
  <si>
    <t>Přesun hmot pro vnitřní plynovod stanovený z hmotnosti přesunovaného materiálu vodorovná dopravní vzdálenost do 50 m v objektech výšky do 6 m</t>
  </si>
  <si>
    <t>t</t>
  </si>
  <si>
    <t>66391423</t>
  </si>
  <si>
    <t>https://podminky.urs.cz/item/CS_URS_2024_01/998723101</t>
  </si>
  <si>
    <t>767</t>
  </si>
  <si>
    <t>Konstrukce zámečnické</t>
  </si>
  <si>
    <t>34</t>
  </si>
  <si>
    <t>767995113</t>
  </si>
  <si>
    <t>Montáž atypických zámečnických konstrukcí hmotnosti do 20 kg</t>
  </si>
  <si>
    <t>kg</t>
  </si>
  <si>
    <t>553165747</t>
  </si>
  <si>
    <t>35</t>
  </si>
  <si>
    <t>767xxx01</t>
  </si>
  <si>
    <t xml:space="preserve">Profilová ocel pro pomocné konstrukce, odmaštěná, bez rzi, opatřená základní  ochrannou barvou proti rzi, svařovaná konstrukce. Včetně příslušenství, jako vrutů, kotev, hmoždnek, pracovního materiálu"</t>
  </si>
  <si>
    <t>-1105469021</t>
  </si>
  <si>
    <t>36</t>
  </si>
  <si>
    <t>767xxx10</t>
  </si>
  <si>
    <t xml:space="preserve">Demontáž stávajícího kouřovou a komínu </t>
  </si>
  <si>
    <t>162400493</t>
  </si>
  <si>
    <t>37</t>
  </si>
  <si>
    <t>767xxx11</t>
  </si>
  <si>
    <t>Montáž kouřovou a komínu - dodávka materiálu níže</t>
  </si>
  <si>
    <t>598751864</t>
  </si>
  <si>
    <t>38</t>
  </si>
  <si>
    <t>767xxx12</t>
  </si>
  <si>
    <t xml:space="preserve">Doprava komponentů kouřovou a komínu </t>
  </si>
  <si>
    <t>1178576968</t>
  </si>
  <si>
    <t>39</t>
  </si>
  <si>
    <t>767xxx13</t>
  </si>
  <si>
    <t>Revize spalinové cesty</t>
  </si>
  <si>
    <t>1776338921</t>
  </si>
  <si>
    <t>40</t>
  </si>
  <si>
    <t>767xxx20</t>
  </si>
  <si>
    <t>Kouřovod - Koleno 85° EW/250</t>
  </si>
  <si>
    <t>944767611</t>
  </si>
  <si>
    <t>41</t>
  </si>
  <si>
    <t>767xxx21</t>
  </si>
  <si>
    <t>Kouřovod - Rovný díl 950mm EW/250</t>
  </si>
  <si>
    <t>-1605598984</t>
  </si>
  <si>
    <t>42</t>
  </si>
  <si>
    <t>767xxx22</t>
  </si>
  <si>
    <t xml:space="preserve">Kouřovod - Revizní koleno 85°  EW/250</t>
  </si>
  <si>
    <t>1306568267</t>
  </si>
  <si>
    <t>43</t>
  </si>
  <si>
    <t>767xxx23</t>
  </si>
  <si>
    <t>Kouřovod - Přechodový díl EW-DW25/250</t>
  </si>
  <si>
    <t>2112258476</t>
  </si>
  <si>
    <t>44</t>
  </si>
  <si>
    <t>767xxx24</t>
  </si>
  <si>
    <t>Kouřovod - Rovný díl 950mm DW25/250</t>
  </si>
  <si>
    <t>-1693864139</t>
  </si>
  <si>
    <t>45</t>
  </si>
  <si>
    <t>767xxx25</t>
  </si>
  <si>
    <t>Kouřovod - Koleno 85° DW25/25</t>
  </si>
  <si>
    <t>-1017334524</t>
  </si>
  <si>
    <t>46</t>
  </si>
  <si>
    <t>767xxx26</t>
  </si>
  <si>
    <t>Kouřovod - Rovný díl 450mm DW25/250</t>
  </si>
  <si>
    <t>-147036276</t>
  </si>
  <si>
    <t>47</t>
  </si>
  <si>
    <t>767xxx27</t>
  </si>
  <si>
    <t xml:space="preserve">Kouřovod - Nastav. díl kouř. 270-320mm  DW25/250</t>
  </si>
  <si>
    <t>466290926</t>
  </si>
  <si>
    <t>48</t>
  </si>
  <si>
    <t>767xxx28</t>
  </si>
  <si>
    <t>Kouřovod - Rozeta a manž. proti zatékání EW/300</t>
  </si>
  <si>
    <t>-1708992333</t>
  </si>
  <si>
    <t>49</t>
  </si>
  <si>
    <t>767xxx29</t>
  </si>
  <si>
    <t xml:space="preserve">Kouřovod - Těsnění Silikon  /250</t>
  </si>
  <si>
    <t>125648546</t>
  </si>
  <si>
    <t>50</t>
  </si>
  <si>
    <t>767xxx30</t>
  </si>
  <si>
    <t>Kouřovod - Spona EW/250</t>
  </si>
  <si>
    <t>37467727</t>
  </si>
  <si>
    <t>51</t>
  </si>
  <si>
    <t>767xxx31</t>
  </si>
  <si>
    <t>Kouřovod - Těsnění U pro revizní koleno 85° EW/180</t>
  </si>
  <si>
    <t>-12038188</t>
  </si>
  <si>
    <t>52</t>
  </si>
  <si>
    <t>767xxx32</t>
  </si>
  <si>
    <t>Komín - Koleno 85° DW25/250</t>
  </si>
  <si>
    <t>-69577345</t>
  </si>
  <si>
    <t>53</t>
  </si>
  <si>
    <t>767xxx33</t>
  </si>
  <si>
    <t>Komín - Vynášecí díl DW25/250</t>
  </si>
  <si>
    <t>-190126157</t>
  </si>
  <si>
    <t>54</t>
  </si>
  <si>
    <t>767xxx34</t>
  </si>
  <si>
    <t>Komín - Kontrolní díl DW25/250</t>
  </si>
  <si>
    <t>211703830</t>
  </si>
  <si>
    <t>55</t>
  </si>
  <si>
    <t>767xxx35</t>
  </si>
  <si>
    <t>Komín - Rovný díl 950mm DW25/250</t>
  </si>
  <si>
    <t>-1893013597</t>
  </si>
  <si>
    <t>56</t>
  </si>
  <si>
    <t>767xxx36</t>
  </si>
  <si>
    <t>Komín - Rovný díl 450mm DW25/250</t>
  </si>
  <si>
    <t>2048649712</t>
  </si>
  <si>
    <t>57</t>
  </si>
  <si>
    <t>767xxx37</t>
  </si>
  <si>
    <t>Komín - Rovný díl 200mm DW25/250</t>
  </si>
  <si>
    <t>-174015504</t>
  </si>
  <si>
    <t>58</t>
  </si>
  <si>
    <t>767xxx38</t>
  </si>
  <si>
    <t>Komín - Koleno 30° DW25/250</t>
  </si>
  <si>
    <t>147808129</t>
  </si>
  <si>
    <t>59</t>
  </si>
  <si>
    <t>767xxx39</t>
  </si>
  <si>
    <t>Komín - Hlavice a přechodový díl DW25-EW/250</t>
  </si>
  <si>
    <t>-1058889156</t>
  </si>
  <si>
    <t>60</t>
  </si>
  <si>
    <t>767xxx40</t>
  </si>
  <si>
    <t xml:space="preserve">Komín - Těsnění Silikon  /250</t>
  </si>
  <si>
    <t>995150171</t>
  </si>
  <si>
    <t>61</t>
  </si>
  <si>
    <t>767xxx41</t>
  </si>
  <si>
    <t>Komín - Konzole profilová (pár) 720mm DW25</t>
  </si>
  <si>
    <t>-823734596</t>
  </si>
  <si>
    <t>62</t>
  </si>
  <si>
    <t>767xxx42</t>
  </si>
  <si>
    <t>Komín - Stěnová objímka (odstup 100mm) DW25/300</t>
  </si>
  <si>
    <t>-1735017989</t>
  </si>
  <si>
    <t>63</t>
  </si>
  <si>
    <t>767xxx43</t>
  </si>
  <si>
    <t>Komín - Prodloužení stěnové objímky (odstup 50-450mm) DW25</t>
  </si>
  <si>
    <t>-1789629633</t>
  </si>
  <si>
    <t>64</t>
  </si>
  <si>
    <t>767xxx44</t>
  </si>
  <si>
    <t>Komín - ZUB Silikonové mazivo 50g</t>
  </si>
  <si>
    <t>1143721847</t>
  </si>
  <si>
    <t>65</t>
  </si>
  <si>
    <t>998767103</t>
  </si>
  <si>
    <t>Přesun hmot tonážní pro zámečnické konstrukce v objektech v do 24 m</t>
  </si>
  <si>
    <t>144717057</t>
  </si>
  <si>
    <t>783</t>
  </si>
  <si>
    <t>Dokončovací práce - nátěry</t>
  </si>
  <si>
    <t>66</t>
  </si>
  <si>
    <t>783617613</t>
  </si>
  <si>
    <t>Krycí nátěr (email) armatur a kovových potrubí potrubí do DN 50 mm dvojnásobný syntetický samozákladující</t>
  </si>
  <si>
    <t>935684088</t>
  </si>
  <si>
    <t>https://podminky.urs.cz/item/CS_URS_2024_01/783617613</t>
  </si>
  <si>
    <t>67</t>
  </si>
  <si>
    <t>783617653</t>
  </si>
  <si>
    <t>Krycí nátěr (email) armatur a kovových potrubí potrubí přes DN 100 do DN 150 mm dvojnásobný syntetický samozákladující</t>
  </si>
  <si>
    <t>560627487</t>
  </si>
  <si>
    <t>https://podminky.urs.cz/item/CS_URS_2024_01/783617653</t>
  </si>
  <si>
    <t>VRN</t>
  </si>
  <si>
    <t>Vedlejší rozpočtové náklady</t>
  </si>
  <si>
    <t>VRN1</t>
  </si>
  <si>
    <t>Průzkumné, geodetické a projektové práce</t>
  </si>
  <si>
    <t>68</t>
  </si>
  <si>
    <t>013254000</t>
  </si>
  <si>
    <t>Průzkumné, geodetické a projektové práce projektové práce dokumentace stavby (výkresová a textová) skutečného provedení stavby</t>
  </si>
  <si>
    <t>Kč</t>
  </si>
  <si>
    <t>CS ÚRS 2023 02</t>
  </si>
  <si>
    <t>1024</t>
  </si>
  <si>
    <t>-2083633414</t>
  </si>
  <si>
    <t>https://podminky.urs.cz/item/CS_URS_2023_02/013254000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</si>
</sst>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3111202" TargetMode="External" /><Relationship Id="rId2" Type="http://schemas.openxmlformats.org/officeDocument/2006/relationships/hyperlink" Target="https://podminky.urs.cz/item/CS_URS_2024_01/723111203" TargetMode="External" /><Relationship Id="rId3" Type="http://schemas.openxmlformats.org/officeDocument/2006/relationships/hyperlink" Target="https://podminky.urs.cz/item/CS_URS_2024_01/723111206" TargetMode="External" /><Relationship Id="rId4" Type="http://schemas.openxmlformats.org/officeDocument/2006/relationships/hyperlink" Target="https://podminky.urs.cz/item/CS_URS_2024_01/723120804" TargetMode="External" /><Relationship Id="rId5" Type="http://schemas.openxmlformats.org/officeDocument/2006/relationships/hyperlink" Target="https://podminky.urs.cz/item/CS_URS_2024_01/723120805" TargetMode="External" /><Relationship Id="rId6" Type="http://schemas.openxmlformats.org/officeDocument/2006/relationships/hyperlink" Target="https://podminky.urs.cz/item/CS_URS_2024_01/723150312" TargetMode="External" /><Relationship Id="rId7" Type="http://schemas.openxmlformats.org/officeDocument/2006/relationships/hyperlink" Target="https://podminky.urs.cz/item/CS_URS_2024_01/723150314" TargetMode="External" /><Relationship Id="rId8" Type="http://schemas.openxmlformats.org/officeDocument/2006/relationships/hyperlink" Target="https://podminky.urs.cz/item/CS_URS_2024_01/723150315" TargetMode="External" /><Relationship Id="rId9" Type="http://schemas.openxmlformats.org/officeDocument/2006/relationships/hyperlink" Target="https://podminky.urs.cz/item/CS_URS_2024_01/723150345" TargetMode="External" /><Relationship Id="rId10" Type="http://schemas.openxmlformats.org/officeDocument/2006/relationships/hyperlink" Target="https://podminky.urs.cz/item/CS_URS_2024_01/723160217" TargetMode="External" /><Relationship Id="rId11" Type="http://schemas.openxmlformats.org/officeDocument/2006/relationships/hyperlink" Target="https://podminky.urs.cz/item/CS_URS_2024_01/723160804" TargetMode="External" /><Relationship Id="rId12" Type="http://schemas.openxmlformats.org/officeDocument/2006/relationships/hyperlink" Target="https://podminky.urs.cz/item/CS_URS_2024_01/723160807" TargetMode="External" /><Relationship Id="rId13" Type="http://schemas.openxmlformats.org/officeDocument/2006/relationships/hyperlink" Target="https://podminky.urs.cz/item/CS_URS_2024_01/723160831" TargetMode="External" /><Relationship Id="rId14" Type="http://schemas.openxmlformats.org/officeDocument/2006/relationships/hyperlink" Target="https://podminky.urs.cz/item/CS_URS_2024_01/723160834" TargetMode="External" /><Relationship Id="rId15" Type="http://schemas.openxmlformats.org/officeDocument/2006/relationships/hyperlink" Target="https://podminky.urs.cz/item/CS_URS_2024_01/723190206" TargetMode="External" /><Relationship Id="rId16" Type="http://schemas.openxmlformats.org/officeDocument/2006/relationships/hyperlink" Target="https://podminky.urs.cz/item/CS_URS_2024_01/723230802" TargetMode="External" /><Relationship Id="rId17" Type="http://schemas.openxmlformats.org/officeDocument/2006/relationships/hyperlink" Target="https://podminky.urs.cz/item/CS_URS_2024_01/723231162" TargetMode="External" /><Relationship Id="rId18" Type="http://schemas.openxmlformats.org/officeDocument/2006/relationships/hyperlink" Target="https://podminky.urs.cz/item/CS_URS_2024_01/723231166" TargetMode="External" /><Relationship Id="rId19" Type="http://schemas.openxmlformats.org/officeDocument/2006/relationships/hyperlink" Target="https://podminky.urs.cz/item/CS_URS_2024_01/723231167" TargetMode="External" /><Relationship Id="rId20" Type="http://schemas.openxmlformats.org/officeDocument/2006/relationships/hyperlink" Target="https://podminky.urs.cz/item/CS_URS_2024_01/723239101" TargetMode="External" /><Relationship Id="rId21" Type="http://schemas.openxmlformats.org/officeDocument/2006/relationships/hyperlink" Target="https://podminky.urs.cz/item/CS_URS_2024_01/723239103" TargetMode="External" /><Relationship Id="rId22" Type="http://schemas.openxmlformats.org/officeDocument/2006/relationships/hyperlink" Target="https://podminky.urs.cz/item/CS_URS_2024_01/723239106" TargetMode="External" /><Relationship Id="rId23" Type="http://schemas.openxmlformats.org/officeDocument/2006/relationships/hyperlink" Target="https://podminky.urs.cz/item/CS_URS_2024_01/723260801" TargetMode="External" /><Relationship Id="rId24" Type="http://schemas.openxmlformats.org/officeDocument/2006/relationships/hyperlink" Target="https://podminky.urs.cz/item/CS_URS_2024_01/998723101" TargetMode="External" /><Relationship Id="rId25" Type="http://schemas.openxmlformats.org/officeDocument/2006/relationships/hyperlink" Target="https://podminky.urs.cz/item/CS_URS_2024_01/783617613" TargetMode="External" /><Relationship Id="rId26" Type="http://schemas.openxmlformats.org/officeDocument/2006/relationships/hyperlink" Target="https://podminky.urs.cz/item/CS_URS_2024_01/783617653" TargetMode="External" /><Relationship Id="rId27" Type="http://schemas.openxmlformats.org/officeDocument/2006/relationships/hyperlink" Target="https://podminky.urs.cz/item/CS_URS_2023_02/013254000" TargetMode="External" /><Relationship Id="rId28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24006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Modernizace plynové kotelny pavilonu D, Nemocnice Pardubického kraje, a.s., Orlickoústecké nemocnice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Ústí nad Orlicí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21. 3. 2024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25.6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Nemocnice Pardubického kraje, a. s., Kyjevská 44,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>Jiří Kamenický, Na Špici 211, 561 17 Dlouhá Třebov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'D.4 - PLYNOVÁ ZAŘÍZENÍ'!J30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'D.4 - PLYNOVÁ ZAŘÍZENÍ'!P85</f>
        <v>0</v>
      </c>
      <c r="AV55" s="117">
        <f>'D.4 - PLYNOVÁ ZAŘÍZENÍ'!J33</f>
        <v>0</v>
      </c>
      <c r="AW55" s="117">
        <f>'D.4 - PLYNOVÁ ZAŘÍZENÍ'!J34</f>
        <v>0</v>
      </c>
      <c r="AX55" s="117">
        <f>'D.4 - PLYNOVÁ ZAŘÍZENÍ'!J35</f>
        <v>0</v>
      </c>
      <c r="AY55" s="117">
        <f>'D.4 - PLYNOVÁ ZAŘÍZENÍ'!J36</f>
        <v>0</v>
      </c>
      <c r="AZ55" s="117">
        <f>'D.4 - PLYNOVÁ ZAŘÍZENÍ'!F33</f>
        <v>0</v>
      </c>
      <c r="BA55" s="117">
        <f>'D.4 - PLYNOVÁ ZAŘÍZENÍ'!F34</f>
        <v>0</v>
      </c>
      <c r="BB55" s="117">
        <f>'D.4 - PLYNOVÁ ZAŘÍZENÍ'!F35</f>
        <v>0</v>
      </c>
      <c r="BC55" s="117">
        <f>'D.4 - PLYNOVÁ ZAŘÍZENÍ'!F36</f>
        <v>0</v>
      </c>
      <c r="BD55" s="119">
        <f>'D.4 - PLYNOVÁ ZAŘÍZENÍ'!F37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aZBuAwP/9thsO8KsSIpn2UChiEGMBzQP1KXeDCJ8RAPYREYBh4MwAXPdIYDbLTVODbIn1wwDR+XzIryt2QJzjA==" hashValue="bMm4qo60yZyeoLLzlyFIBHzSM155kioGTwhVVqjIhDMPIWKKiO2SgSHM8yeFFDjbfG3NGjpUcoZLkNXjw8iqE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4 - PLYNOVÁ ZAŘÍZ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82</v>
      </c>
    </row>
    <row r="4" s="1" customFormat="1" ht="24.96" customHeight="1">
      <c r="B4" s="17"/>
      <c r="D4" s="123" t="s">
        <v>83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26.25" customHeight="1">
      <c r="B7" s="17"/>
      <c r="E7" s="126" t="str">
        <f>'Rekapitulace stavby'!K6</f>
        <v>Modernizace plynové kotelny pavilonu D, Nemocnice Pardubického kraje, a.s., Orlickoústecké nemocnice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84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85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21. 3. 2024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27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">
        <v>19</v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">
        <v>32</v>
      </c>
      <c r="F21" s="35"/>
      <c r="G21" s="35"/>
      <c r="H21" s="35"/>
      <c r="I21" s="125" t="s">
        <v>28</v>
      </c>
      <c r="J21" s="129" t="s">
        <v>19</v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34</v>
      </c>
      <c r="E23" s="35"/>
      <c r="F23" s="35"/>
      <c r="G23" s="35"/>
      <c r="H23" s="35"/>
      <c r="I23" s="125" t="s">
        <v>26</v>
      </c>
      <c r="J23" s="129" t="str">
        <f>IF('Rekapitulace stavby'!AN19="","",'Rekapitulace stavby'!AN19)</f>
        <v/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tr">
        <f>IF('Rekapitulace stavby'!E20="","",'Rekapitulace stavby'!E20)</f>
        <v xml:space="preserve"> </v>
      </c>
      <c r="F24" s="35"/>
      <c r="G24" s="35"/>
      <c r="H24" s="35"/>
      <c r="I24" s="125" t="s">
        <v>28</v>
      </c>
      <c r="J24" s="129" t="str">
        <f>IF('Rekapitulace stavby'!AN20="","",'Rekapitulace stavby'!AN20)</f>
        <v/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36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38</v>
      </c>
      <c r="E30" s="35"/>
      <c r="F30" s="35"/>
      <c r="G30" s="35"/>
      <c r="H30" s="35"/>
      <c r="I30" s="35"/>
      <c r="J30" s="137">
        <f>ROUND(J85,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40</v>
      </c>
      <c r="G32" s="35"/>
      <c r="H32" s="35"/>
      <c r="I32" s="138" t="s">
        <v>39</v>
      </c>
      <c r="J32" s="138" t="s">
        <v>41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42</v>
      </c>
      <c r="E33" s="125" t="s">
        <v>43</v>
      </c>
      <c r="F33" s="140">
        <f>ROUND((SUM(BE85:BE187)),  2)</f>
        <v>0</v>
      </c>
      <c r="G33" s="35"/>
      <c r="H33" s="35"/>
      <c r="I33" s="141">
        <v>0.20999999999999999</v>
      </c>
      <c r="J33" s="140">
        <f>ROUND(((SUM(BE85:BE187))*I33),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44</v>
      </c>
      <c r="F34" s="140">
        <f>ROUND((SUM(BF85:BF187)),  2)</f>
        <v>0</v>
      </c>
      <c r="G34" s="35"/>
      <c r="H34" s="35"/>
      <c r="I34" s="141">
        <v>0.12</v>
      </c>
      <c r="J34" s="140">
        <f>ROUND(((SUM(BF85:BF187))*I34),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45</v>
      </c>
      <c r="F35" s="140">
        <f>ROUND((SUM(BG85:BG187)),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46</v>
      </c>
      <c r="F36" s="140">
        <f>ROUND((SUM(BH85:BH187)),  2)</f>
        <v>0</v>
      </c>
      <c r="G36" s="35"/>
      <c r="H36" s="35"/>
      <c r="I36" s="141">
        <v>0.12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47</v>
      </c>
      <c r="F37" s="140">
        <f>ROUND((SUM(BI85:BI187)),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86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26.25" customHeight="1">
      <c r="A48" s="35"/>
      <c r="B48" s="36"/>
      <c r="C48" s="37"/>
      <c r="D48" s="37"/>
      <c r="E48" s="153" t="str">
        <f>E7</f>
        <v>Modernizace plynové kotelny pavilonu D, Nemocnice Pardubického kraje, a.s., Orlickoústecké nemocnice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84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D.4 - PLYNOVÁ ZAŘÍZENÍ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Ústí nad Orlicí </v>
      </c>
      <c r="G52" s="37"/>
      <c r="H52" s="37"/>
      <c r="I52" s="29" t="s">
        <v>23</v>
      </c>
      <c r="J52" s="69" t="str">
        <f>IF(J12="","",J12)</f>
        <v>21. 3. 2024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 xml:space="preserve">Nemocnice Pardubického kraje, a. s., Kyjevská 44, </v>
      </c>
      <c r="G54" s="37"/>
      <c r="H54" s="37"/>
      <c r="I54" s="29" t="s">
        <v>31</v>
      </c>
      <c r="J54" s="33" t="str">
        <f>E21</f>
        <v>Jiří Kamenický, Na Špici 211, 561 17 Dlouhá Třebov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 xml:space="preserve"> 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87</v>
      </c>
      <c r="D57" s="155"/>
      <c r="E57" s="155"/>
      <c r="F57" s="155"/>
      <c r="G57" s="155"/>
      <c r="H57" s="155"/>
      <c r="I57" s="155"/>
      <c r="J57" s="156" t="s">
        <v>88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70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89</v>
      </c>
    </row>
    <row r="60" s="9" customFormat="1" ht="24.96" customHeight="1">
      <c r="A60" s="9"/>
      <c r="B60" s="158"/>
      <c r="C60" s="159"/>
      <c r="D60" s="160" t="s">
        <v>90</v>
      </c>
      <c r="E60" s="161"/>
      <c r="F60" s="161"/>
      <c r="G60" s="161"/>
      <c r="H60" s="161"/>
      <c r="I60" s="161"/>
      <c r="J60" s="162">
        <f>J86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4"/>
      <c r="C61" s="165"/>
      <c r="D61" s="166" t="s">
        <v>91</v>
      </c>
      <c r="E61" s="167"/>
      <c r="F61" s="167"/>
      <c r="G61" s="167"/>
      <c r="H61" s="167"/>
      <c r="I61" s="167"/>
      <c r="J61" s="168">
        <f>J87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92</v>
      </c>
      <c r="E62" s="167"/>
      <c r="F62" s="167"/>
      <c r="G62" s="167"/>
      <c r="H62" s="167"/>
      <c r="I62" s="167"/>
      <c r="J62" s="168">
        <f>J146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93</v>
      </c>
      <c r="E63" s="167"/>
      <c r="F63" s="167"/>
      <c r="G63" s="167"/>
      <c r="H63" s="167"/>
      <c r="I63" s="167"/>
      <c r="J63" s="168">
        <f>J179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8"/>
      <c r="C64" s="159"/>
      <c r="D64" s="160" t="s">
        <v>94</v>
      </c>
      <c r="E64" s="161"/>
      <c r="F64" s="161"/>
      <c r="G64" s="161"/>
      <c r="H64" s="161"/>
      <c r="I64" s="161"/>
      <c r="J64" s="162">
        <f>J184</f>
        <v>0</v>
      </c>
      <c r="K64" s="159"/>
      <c r="L64" s="16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4"/>
      <c r="C65" s="165"/>
      <c r="D65" s="166" t="s">
        <v>95</v>
      </c>
      <c r="E65" s="167"/>
      <c r="F65" s="167"/>
      <c r="G65" s="167"/>
      <c r="H65" s="167"/>
      <c r="I65" s="167"/>
      <c r="J65" s="168">
        <f>J185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96</v>
      </c>
      <c r="D72" s="37"/>
      <c r="E72" s="37"/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26.25" customHeight="1">
      <c r="A75" s="35"/>
      <c r="B75" s="36"/>
      <c r="C75" s="37"/>
      <c r="D75" s="37"/>
      <c r="E75" s="153" t="str">
        <f>E7</f>
        <v>Modernizace plynové kotelny pavilonu D, Nemocnice Pardubického kraje, a.s., Orlickoústecké nemocnice</v>
      </c>
      <c r="F75" s="29"/>
      <c r="G75" s="29"/>
      <c r="H75" s="29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84</v>
      </c>
      <c r="D76" s="37"/>
      <c r="E76" s="37"/>
      <c r="F76" s="37"/>
      <c r="G76" s="37"/>
      <c r="H76" s="37"/>
      <c r="I76" s="37"/>
      <c r="J76" s="37"/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>D.4 - PLYNOVÁ ZAŘÍZENÍ</v>
      </c>
      <c r="F77" s="37"/>
      <c r="G77" s="37"/>
      <c r="H77" s="37"/>
      <c r="I77" s="37"/>
      <c r="J77" s="37"/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 xml:space="preserve">Ústí nad Orlicí </v>
      </c>
      <c r="G79" s="37"/>
      <c r="H79" s="37"/>
      <c r="I79" s="29" t="s">
        <v>23</v>
      </c>
      <c r="J79" s="69" t="str">
        <f>IF(J12="","",J12)</f>
        <v>21. 3. 2024</v>
      </c>
      <c r="K79" s="37"/>
      <c r="L79" s="12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2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40.05" customHeight="1">
      <c r="A81" s="35"/>
      <c r="B81" s="36"/>
      <c r="C81" s="29" t="s">
        <v>25</v>
      </c>
      <c r="D81" s="37"/>
      <c r="E81" s="37"/>
      <c r="F81" s="24" t="str">
        <f>E15</f>
        <v xml:space="preserve">Nemocnice Pardubického kraje, a. s., Kyjevská 44, </v>
      </c>
      <c r="G81" s="37"/>
      <c r="H81" s="37"/>
      <c r="I81" s="29" t="s">
        <v>31</v>
      </c>
      <c r="J81" s="33" t="str">
        <f>E21</f>
        <v>Jiří Kamenický, Na Špici 211, 561 17 Dlouhá Třebov</v>
      </c>
      <c r="K81" s="37"/>
      <c r="L81" s="12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29</v>
      </c>
      <c r="D82" s="37"/>
      <c r="E82" s="37"/>
      <c r="F82" s="24" t="str">
        <f>IF(E18="","",E18)</f>
        <v>Vyplň údaj</v>
      </c>
      <c r="G82" s="37"/>
      <c r="H82" s="37"/>
      <c r="I82" s="29" t="s">
        <v>34</v>
      </c>
      <c r="J82" s="33" t="str">
        <f>E24</f>
        <v xml:space="preserve"> </v>
      </c>
      <c r="K82" s="37"/>
      <c r="L82" s="12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2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1" customFormat="1" ht="29.28" customHeight="1">
      <c r="A84" s="170"/>
      <c r="B84" s="171"/>
      <c r="C84" s="172" t="s">
        <v>97</v>
      </c>
      <c r="D84" s="173" t="s">
        <v>57</v>
      </c>
      <c r="E84" s="173" t="s">
        <v>53</v>
      </c>
      <c r="F84" s="173" t="s">
        <v>54</v>
      </c>
      <c r="G84" s="173" t="s">
        <v>98</v>
      </c>
      <c r="H84" s="173" t="s">
        <v>99</v>
      </c>
      <c r="I84" s="173" t="s">
        <v>100</v>
      </c>
      <c r="J84" s="173" t="s">
        <v>88</v>
      </c>
      <c r="K84" s="174" t="s">
        <v>101</v>
      </c>
      <c r="L84" s="175"/>
      <c r="M84" s="89" t="s">
        <v>19</v>
      </c>
      <c r="N84" s="90" t="s">
        <v>42</v>
      </c>
      <c r="O84" s="90" t="s">
        <v>102</v>
      </c>
      <c r="P84" s="90" t="s">
        <v>103</v>
      </c>
      <c r="Q84" s="90" t="s">
        <v>104</v>
      </c>
      <c r="R84" s="90" t="s">
        <v>105</v>
      </c>
      <c r="S84" s="90" t="s">
        <v>106</v>
      </c>
      <c r="T84" s="91" t="s">
        <v>107</v>
      </c>
      <c r="U84" s="170"/>
      <c r="V84" s="170"/>
      <c r="W84" s="170"/>
      <c r="X84" s="170"/>
      <c r="Y84" s="170"/>
      <c r="Z84" s="170"/>
      <c r="AA84" s="170"/>
      <c r="AB84" s="170"/>
      <c r="AC84" s="170"/>
      <c r="AD84" s="170"/>
      <c r="AE84" s="170"/>
    </row>
    <row r="85" s="2" customFormat="1" ht="22.8" customHeight="1">
      <c r="A85" s="35"/>
      <c r="B85" s="36"/>
      <c r="C85" s="96" t="s">
        <v>108</v>
      </c>
      <c r="D85" s="37"/>
      <c r="E85" s="37"/>
      <c r="F85" s="37"/>
      <c r="G85" s="37"/>
      <c r="H85" s="37"/>
      <c r="I85" s="37"/>
      <c r="J85" s="176">
        <f>BK85</f>
        <v>0</v>
      </c>
      <c r="K85" s="37"/>
      <c r="L85" s="41"/>
      <c r="M85" s="92"/>
      <c r="N85" s="177"/>
      <c r="O85" s="93"/>
      <c r="P85" s="178">
        <f>P86+P184</f>
        <v>0</v>
      </c>
      <c r="Q85" s="93"/>
      <c r="R85" s="178">
        <f>R86+R184</f>
        <v>0.25162000000000001</v>
      </c>
      <c r="S85" s="93"/>
      <c r="T85" s="179">
        <f>T86+T184</f>
        <v>0.16868999999999998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71</v>
      </c>
      <c r="AU85" s="14" t="s">
        <v>89</v>
      </c>
      <c r="BK85" s="180">
        <f>BK86+BK184</f>
        <v>0</v>
      </c>
    </row>
    <row r="86" s="12" customFormat="1" ht="25.92" customHeight="1">
      <c r="A86" s="12"/>
      <c r="B86" s="181"/>
      <c r="C86" s="182"/>
      <c r="D86" s="183" t="s">
        <v>71</v>
      </c>
      <c r="E86" s="184" t="s">
        <v>109</v>
      </c>
      <c r="F86" s="184" t="s">
        <v>110</v>
      </c>
      <c r="G86" s="182"/>
      <c r="H86" s="182"/>
      <c r="I86" s="185"/>
      <c r="J86" s="186">
        <f>BK86</f>
        <v>0</v>
      </c>
      <c r="K86" s="182"/>
      <c r="L86" s="187"/>
      <c r="M86" s="188"/>
      <c r="N86" s="189"/>
      <c r="O86" s="189"/>
      <c r="P86" s="190">
        <f>P87+P146+P179</f>
        <v>0</v>
      </c>
      <c r="Q86" s="189"/>
      <c r="R86" s="190">
        <f>R87+R146+R179</f>
        <v>0.25162000000000001</v>
      </c>
      <c r="S86" s="189"/>
      <c r="T86" s="191">
        <f>T87+T146+T179</f>
        <v>0.16868999999999998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2" t="s">
        <v>82</v>
      </c>
      <c r="AT86" s="193" t="s">
        <v>71</v>
      </c>
      <c r="AU86" s="193" t="s">
        <v>72</v>
      </c>
      <c r="AY86" s="192" t="s">
        <v>111</v>
      </c>
      <c r="BK86" s="194">
        <f>BK87+BK146+BK179</f>
        <v>0</v>
      </c>
    </row>
    <row r="87" s="12" customFormat="1" ht="22.8" customHeight="1">
      <c r="A87" s="12"/>
      <c r="B87" s="181"/>
      <c r="C87" s="182"/>
      <c r="D87" s="183" t="s">
        <v>71</v>
      </c>
      <c r="E87" s="195" t="s">
        <v>112</v>
      </c>
      <c r="F87" s="195" t="s">
        <v>113</v>
      </c>
      <c r="G87" s="182"/>
      <c r="H87" s="182"/>
      <c r="I87" s="185"/>
      <c r="J87" s="196">
        <f>BK87</f>
        <v>0</v>
      </c>
      <c r="K87" s="182"/>
      <c r="L87" s="187"/>
      <c r="M87" s="188"/>
      <c r="N87" s="189"/>
      <c r="O87" s="189"/>
      <c r="P87" s="190">
        <f>SUM(P88:P145)</f>
        <v>0</v>
      </c>
      <c r="Q87" s="189"/>
      <c r="R87" s="190">
        <f>SUM(R88:R145)</f>
        <v>0.23614000000000002</v>
      </c>
      <c r="S87" s="189"/>
      <c r="T87" s="191">
        <f>SUM(T88:T145)</f>
        <v>0.16868999999999998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2" t="s">
        <v>82</v>
      </c>
      <c r="AT87" s="193" t="s">
        <v>71</v>
      </c>
      <c r="AU87" s="193" t="s">
        <v>80</v>
      </c>
      <c r="AY87" s="192" t="s">
        <v>111</v>
      </c>
      <c r="BK87" s="194">
        <f>SUM(BK88:BK145)</f>
        <v>0</v>
      </c>
    </row>
    <row r="88" s="2" customFormat="1" ht="33" customHeight="1">
      <c r="A88" s="35"/>
      <c r="B88" s="36"/>
      <c r="C88" s="197" t="s">
        <v>80</v>
      </c>
      <c r="D88" s="197" t="s">
        <v>114</v>
      </c>
      <c r="E88" s="198" t="s">
        <v>115</v>
      </c>
      <c r="F88" s="199" t="s">
        <v>116</v>
      </c>
      <c r="G88" s="200" t="s">
        <v>117</v>
      </c>
      <c r="H88" s="201">
        <v>3</v>
      </c>
      <c r="I88" s="202"/>
      <c r="J88" s="203">
        <f>ROUND(I88*H88,2)</f>
        <v>0</v>
      </c>
      <c r="K88" s="199" t="s">
        <v>19</v>
      </c>
      <c r="L88" s="41"/>
      <c r="M88" s="204" t="s">
        <v>19</v>
      </c>
      <c r="N88" s="205" t="s">
        <v>43</v>
      </c>
      <c r="O88" s="81"/>
      <c r="P88" s="206">
        <f>O88*H88</f>
        <v>0</v>
      </c>
      <c r="Q88" s="206">
        <v>0.00064999999999999997</v>
      </c>
      <c r="R88" s="206">
        <f>Q88*H88</f>
        <v>0.0019499999999999999</v>
      </c>
      <c r="S88" s="206">
        <v>0</v>
      </c>
      <c r="T88" s="207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8" t="s">
        <v>118</v>
      </c>
      <c r="AT88" s="208" t="s">
        <v>114</v>
      </c>
      <c r="AU88" s="208" t="s">
        <v>82</v>
      </c>
      <c r="AY88" s="14" t="s">
        <v>111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4" t="s">
        <v>80</v>
      </c>
      <c r="BK88" s="209">
        <f>ROUND(I88*H88,2)</f>
        <v>0</v>
      </c>
      <c r="BL88" s="14" t="s">
        <v>118</v>
      </c>
      <c r="BM88" s="208" t="s">
        <v>119</v>
      </c>
    </row>
    <row r="89" s="2" customFormat="1" ht="33" customHeight="1">
      <c r="A89" s="35"/>
      <c r="B89" s="36"/>
      <c r="C89" s="197" t="s">
        <v>82</v>
      </c>
      <c r="D89" s="197" t="s">
        <v>114</v>
      </c>
      <c r="E89" s="198" t="s">
        <v>120</v>
      </c>
      <c r="F89" s="199" t="s">
        <v>121</v>
      </c>
      <c r="G89" s="200" t="s">
        <v>117</v>
      </c>
      <c r="H89" s="201">
        <v>1</v>
      </c>
      <c r="I89" s="202"/>
      <c r="J89" s="203">
        <f>ROUND(I89*H89,2)</f>
        <v>0</v>
      </c>
      <c r="K89" s="199" t="s">
        <v>19</v>
      </c>
      <c r="L89" s="41"/>
      <c r="M89" s="204" t="s">
        <v>19</v>
      </c>
      <c r="N89" s="205" t="s">
        <v>43</v>
      </c>
      <c r="O89" s="81"/>
      <c r="P89" s="206">
        <f>O89*H89</f>
        <v>0</v>
      </c>
      <c r="Q89" s="206">
        <v>0.00064999999999999997</v>
      </c>
      <c r="R89" s="206">
        <f>Q89*H89</f>
        <v>0.00064999999999999997</v>
      </c>
      <c r="S89" s="206">
        <v>0</v>
      </c>
      <c r="T89" s="207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8" t="s">
        <v>118</v>
      </c>
      <c r="AT89" s="208" t="s">
        <v>114</v>
      </c>
      <c r="AU89" s="208" t="s">
        <v>82</v>
      </c>
      <c r="AY89" s="14" t="s">
        <v>111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4" t="s">
        <v>80</v>
      </c>
      <c r="BK89" s="209">
        <f>ROUND(I89*H89,2)</f>
        <v>0</v>
      </c>
      <c r="BL89" s="14" t="s">
        <v>118</v>
      </c>
      <c r="BM89" s="208" t="s">
        <v>122</v>
      </c>
    </row>
    <row r="90" s="2" customFormat="1" ht="33" customHeight="1">
      <c r="A90" s="35"/>
      <c r="B90" s="36"/>
      <c r="C90" s="197" t="s">
        <v>123</v>
      </c>
      <c r="D90" s="197" t="s">
        <v>114</v>
      </c>
      <c r="E90" s="198" t="s">
        <v>124</v>
      </c>
      <c r="F90" s="199" t="s">
        <v>125</v>
      </c>
      <c r="G90" s="200" t="s">
        <v>126</v>
      </c>
      <c r="H90" s="201">
        <v>3</v>
      </c>
      <c r="I90" s="202"/>
      <c r="J90" s="203">
        <f>ROUND(I90*H90,2)</f>
        <v>0</v>
      </c>
      <c r="K90" s="199" t="s">
        <v>127</v>
      </c>
      <c r="L90" s="41"/>
      <c r="M90" s="204" t="s">
        <v>19</v>
      </c>
      <c r="N90" s="205" t="s">
        <v>43</v>
      </c>
      <c r="O90" s="81"/>
      <c r="P90" s="206">
        <f>O90*H90</f>
        <v>0</v>
      </c>
      <c r="Q90" s="206">
        <v>0.00147</v>
      </c>
      <c r="R90" s="206">
        <f>Q90*H90</f>
        <v>0.0044099999999999999</v>
      </c>
      <c r="S90" s="206">
        <v>0</v>
      </c>
      <c r="T90" s="20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8" t="s">
        <v>118</v>
      </c>
      <c r="AT90" s="208" t="s">
        <v>114</v>
      </c>
      <c r="AU90" s="208" t="s">
        <v>82</v>
      </c>
      <c r="AY90" s="14" t="s">
        <v>111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4" t="s">
        <v>80</v>
      </c>
      <c r="BK90" s="209">
        <f>ROUND(I90*H90,2)</f>
        <v>0</v>
      </c>
      <c r="BL90" s="14" t="s">
        <v>118</v>
      </c>
      <c r="BM90" s="208" t="s">
        <v>128</v>
      </c>
    </row>
    <row r="91" s="2" customFormat="1">
      <c r="A91" s="35"/>
      <c r="B91" s="36"/>
      <c r="C91" s="37"/>
      <c r="D91" s="210" t="s">
        <v>129</v>
      </c>
      <c r="E91" s="37"/>
      <c r="F91" s="211" t="s">
        <v>130</v>
      </c>
      <c r="G91" s="37"/>
      <c r="H91" s="37"/>
      <c r="I91" s="212"/>
      <c r="J91" s="37"/>
      <c r="K91" s="37"/>
      <c r="L91" s="41"/>
      <c r="M91" s="213"/>
      <c r="N91" s="214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129</v>
      </c>
      <c r="AU91" s="14" t="s">
        <v>82</v>
      </c>
    </row>
    <row r="92" s="2" customFormat="1" ht="33" customHeight="1">
      <c r="A92" s="35"/>
      <c r="B92" s="36"/>
      <c r="C92" s="197" t="s">
        <v>131</v>
      </c>
      <c r="D92" s="197" t="s">
        <v>114</v>
      </c>
      <c r="E92" s="198" t="s">
        <v>132</v>
      </c>
      <c r="F92" s="199" t="s">
        <v>133</v>
      </c>
      <c r="G92" s="200" t="s">
        <v>126</v>
      </c>
      <c r="H92" s="201">
        <v>9</v>
      </c>
      <c r="I92" s="202"/>
      <c r="J92" s="203">
        <f>ROUND(I92*H92,2)</f>
        <v>0</v>
      </c>
      <c r="K92" s="199" t="s">
        <v>127</v>
      </c>
      <c r="L92" s="41"/>
      <c r="M92" s="204" t="s">
        <v>19</v>
      </c>
      <c r="N92" s="205" t="s">
        <v>43</v>
      </c>
      <c r="O92" s="81"/>
      <c r="P92" s="206">
        <f>O92*H92</f>
        <v>0</v>
      </c>
      <c r="Q92" s="206">
        <v>0.0018500000000000001</v>
      </c>
      <c r="R92" s="206">
        <f>Q92*H92</f>
        <v>0.016650000000000002</v>
      </c>
      <c r="S92" s="206">
        <v>0</v>
      </c>
      <c r="T92" s="207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8" t="s">
        <v>118</v>
      </c>
      <c r="AT92" s="208" t="s">
        <v>114</v>
      </c>
      <c r="AU92" s="208" t="s">
        <v>82</v>
      </c>
      <c r="AY92" s="14" t="s">
        <v>111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4" t="s">
        <v>80</v>
      </c>
      <c r="BK92" s="209">
        <f>ROUND(I92*H92,2)</f>
        <v>0</v>
      </c>
      <c r="BL92" s="14" t="s">
        <v>118</v>
      </c>
      <c r="BM92" s="208" t="s">
        <v>134</v>
      </c>
    </row>
    <row r="93" s="2" customFormat="1">
      <c r="A93" s="35"/>
      <c r="B93" s="36"/>
      <c r="C93" s="37"/>
      <c r="D93" s="210" t="s">
        <v>129</v>
      </c>
      <c r="E93" s="37"/>
      <c r="F93" s="211" t="s">
        <v>135</v>
      </c>
      <c r="G93" s="37"/>
      <c r="H93" s="37"/>
      <c r="I93" s="212"/>
      <c r="J93" s="37"/>
      <c r="K93" s="37"/>
      <c r="L93" s="41"/>
      <c r="M93" s="213"/>
      <c r="N93" s="214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129</v>
      </c>
      <c r="AU93" s="14" t="s">
        <v>82</v>
      </c>
    </row>
    <row r="94" s="2" customFormat="1" ht="33" customHeight="1">
      <c r="A94" s="35"/>
      <c r="B94" s="36"/>
      <c r="C94" s="197" t="s">
        <v>136</v>
      </c>
      <c r="D94" s="197" t="s">
        <v>114</v>
      </c>
      <c r="E94" s="198" t="s">
        <v>137</v>
      </c>
      <c r="F94" s="199" t="s">
        <v>138</v>
      </c>
      <c r="G94" s="200" t="s">
        <v>126</v>
      </c>
      <c r="H94" s="201">
        <v>4</v>
      </c>
      <c r="I94" s="202"/>
      <c r="J94" s="203">
        <f>ROUND(I94*H94,2)</f>
        <v>0</v>
      </c>
      <c r="K94" s="199" t="s">
        <v>127</v>
      </c>
      <c r="L94" s="41"/>
      <c r="M94" s="204" t="s">
        <v>19</v>
      </c>
      <c r="N94" s="205" t="s">
        <v>43</v>
      </c>
      <c r="O94" s="81"/>
      <c r="P94" s="206">
        <f>O94*H94</f>
        <v>0</v>
      </c>
      <c r="Q94" s="206">
        <v>0.00396</v>
      </c>
      <c r="R94" s="206">
        <f>Q94*H94</f>
        <v>0.01584</v>
      </c>
      <c r="S94" s="206">
        <v>0</v>
      </c>
      <c r="T94" s="207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8" t="s">
        <v>118</v>
      </c>
      <c r="AT94" s="208" t="s">
        <v>114</v>
      </c>
      <c r="AU94" s="208" t="s">
        <v>82</v>
      </c>
      <c r="AY94" s="14" t="s">
        <v>111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4" t="s">
        <v>80</v>
      </c>
      <c r="BK94" s="209">
        <f>ROUND(I94*H94,2)</f>
        <v>0</v>
      </c>
      <c r="BL94" s="14" t="s">
        <v>118</v>
      </c>
      <c r="BM94" s="208" t="s">
        <v>139</v>
      </c>
    </row>
    <row r="95" s="2" customFormat="1">
      <c r="A95" s="35"/>
      <c r="B95" s="36"/>
      <c r="C95" s="37"/>
      <c r="D95" s="210" t="s">
        <v>129</v>
      </c>
      <c r="E95" s="37"/>
      <c r="F95" s="211" t="s">
        <v>140</v>
      </c>
      <c r="G95" s="37"/>
      <c r="H95" s="37"/>
      <c r="I95" s="212"/>
      <c r="J95" s="37"/>
      <c r="K95" s="37"/>
      <c r="L95" s="41"/>
      <c r="M95" s="213"/>
      <c r="N95" s="214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129</v>
      </c>
      <c r="AU95" s="14" t="s">
        <v>82</v>
      </c>
    </row>
    <row r="96" s="2" customFormat="1" ht="24.15" customHeight="1">
      <c r="A96" s="35"/>
      <c r="B96" s="36"/>
      <c r="C96" s="197" t="s">
        <v>141</v>
      </c>
      <c r="D96" s="197" t="s">
        <v>114</v>
      </c>
      <c r="E96" s="198" t="s">
        <v>142</v>
      </c>
      <c r="F96" s="199" t="s">
        <v>143</v>
      </c>
      <c r="G96" s="200" t="s">
        <v>126</v>
      </c>
      <c r="H96" s="201">
        <v>10</v>
      </c>
      <c r="I96" s="202"/>
      <c r="J96" s="203">
        <f>ROUND(I96*H96,2)</f>
        <v>0</v>
      </c>
      <c r="K96" s="199" t="s">
        <v>127</v>
      </c>
      <c r="L96" s="41"/>
      <c r="M96" s="204" t="s">
        <v>19</v>
      </c>
      <c r="N96" s="205" t="s">
        <v>43</v>
      </c>
      <c r="O96" s="81"/>
      <c r="P96" s="206">
        <f>O96*H96</f>
        <v>0</v>
      </c>
      <c r="Q96" s="206">
        <v>0.00011</v>
      </c>
      <c r="R96" s="206">
        <f>Q96*H96</f>
        <v>0.0011000000000000001</v>
      </c>
      <c r="S96" s="206">
        <v>0.00215</v>
      </c>
      <c r="T96" s="207">
        <f>S96*H96</f>
        <v>0.021499999999999998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8" t="s">
        <v>118</v>
      </c>
      <c r="AT96" s="208" t="s">
        <v>114</v>
      </c>
      <c r="AU96" s="208" t="s">
        <v>82</v>
      </c>
      <c r="AY96" s="14" t="s">
        <v>111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4" t="s">
        <v>80</v>
      </c>
      <c r="BK96" s="209">
        <f>ROUND(I96*H96,2)</f>
        <v>0</v>
      </c>
      <c r="BL96" s="14" t="s">
        <v>118</v>
      </c>
      <c r="BM96" s="208" t="s">
        <v>144</v>
      </c>
    </row>
    <row r="97" s="2" customFormat="1">
      <c r="A97" s="35"/>
      <c r="B97" s="36"/>
      <c r="C97" s="37"/>
      <c r="D97" s="210" t="s">
        <v>129</v>
      </c>
      <c r="E97" s="37"/>
      <c r="F97" s="211" t="s">
        <v>145</v>
      </c>
      <c r="G97" s="37"/>
      <c r="H97" s="37"/>
      <c r="I97" s="212"/>
      <c r="J97" s="37"/>
      <c r="K97" s="37"/>
      <c r="L97" s="41"/>
      <c r="M97" s="213"/>
      <c r="N97" s="214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129</v>
      </c>
      <c r="AU97" s="14" t="s">
        <v>82</v>
      </c>
    </row>
    <row r="98" s="2" customFormat="1" ht="24.15" customHeight="1">
      <c r="A98" s="35"/>
      <c r="B98" s="36"/>
      <c r="C98" s="197" t="s">
        <v>146</v>
      </c>
      <c r="D98" s="197" t="s">
        <v>114</v>
      </c>
      <c r="E98" s="198" t="s">
        <v>147</v>
      </c>
      <c r="F98" s="199" t="s">
        <v>148</v>
      </c>
      <c r="G98" s="200" t="s">
        <v>126</v>
      </c>
      <c r="H98" s="201">
        <v>10</v>
      </c>
      <c r="I98" s="202"/>
      <c r="J98" s="203">
        <f>ROUND(I98*H98,2)</f>
        <v>0</v>
      </c>
      <c r="K98" s="199" t="s">
        <v>127</v>
      </c>
      <c r="L98" s="41"/>
      <c r="M98" s="204" t="s">
        <v>19</v>
      </c>
      <c r="N98" s="205" t="s">
        <v>43</v>
      </c>
      <c r="O98" s="81"/>
      <c r="P98" s="206">
        <f>O98*H98</f>
        <v>0</v>
      </c>
      <c r="Q98" s="206">
        <v>0.00038999999999999999</v>
      </c>
      <c r="R98" s="206">
        <f>Q98*H98</f>
        <v>0.0038999999999999998</v>
      </c>
      <c r="S98" s="206">
        <v>0.0034199999999999999</v>
      </c>
      <c r="T98" s="207">
        <f>S98*H98</f>
        <v>0.034200000000000001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8" t="s">
        <v>118</v>
      </c>
      <c r="AT98" s="208" t="s">
        <v>114</v>
      </c>
      <c r="AU98" s="208" t="s">
        <v>82</v>
      </c>
      <c r="AY98" s="14" t="s">
        <v>111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4" t="s">
        <v>80</v>
      </c>
      <c r="BK98" s="209">
        <f>ROUND(I98*H98,2)</f>
        <v>0</v>
      </c>
      <c r="BL98" s="14" t="s">
        <v>118</v>
      </c>
      <c r="BM98" s="208" t="s">
        <v>149</v>
      </c>
    </row>
    <row r="99" s="2" customFormat="1">
      <c r="A99" s="35"/>
      <c r="B99" s="36"/>
      <c r="C99" s="37"/>
      <c r="D99" s="210" t="s">
        <v>129</v>
      </c>
      <c r="E99" s="37"/>
      <c r="F99" s="211" t="s">
        <v>150</v>
      </c>
      <c r="G99" s="37"/>
      <c r="H99" s="37"/>
      <c r="I99" s="212"/>
      <c r="J99" s="37"/>
      <c r="K99" s="37"/>
      <c r="L99" s="41"/>
      <c r="M99" s="213"/>
      <c r="N99" s="214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129</v>
      </c>
      <c r="AU99" s="14" t="s">
        <v>82</v>
      </c>
    </row>
    <row r="100" s="2" customFormat="1" ht="33" customHeight="1">
      <c r="A100" s="35"/>
      <c r="B100" s="36"/>
      <c r="C100" s="197" t="s">
        <v>151</v>
      </c>
      <c r="D100" s="197" t="s">
        <v>114</v>
      </c>
      <c r="E100" s="198" t="s">
        <v>152</v>
      </c>
      <c r="F100" s="199" t="s">
        <v>153</v>
      </c>
      <c r="G100" s="200" t="s">
        <v>126</v>
      </c>
      <c r="H100" s="201">
        <v>4</v>
      </c>
      <c r="I100" s="202"/>
      <c r="J100" s="203">
        <f>ROUND(I100*H100,2)</f>
        <v>0</v>
      </c>
      <c r="K100" s="199" t="s">
        <v>127</v>
      </c>
      <c r="L100" s="41"/>
      <c r="M100" s="204" t="s">
        <v>19</v>
      </c>
      <c r="N100" s="205" t="s">
        <v>43</v>
      </c>
      <c r="O100" s="81"/>
      <c r="P100" s="206">
        <f>O100*H100</f>
        <v>0</v>
      </c>
      <c r="Q100" s="206">
        <v>0.0049300000000000004</v>
      </c>
      <c r="R100" s="206">
        <f>Q100*H100</f>
        <v>0.019720000000000001</v>
      </c>
      <c r="S100" s="206">
        <v>0</v>
      </c>
      <c r="T100" s="207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8" t="s">
        <v>118</v>
      </c>
      <c r="AT100" s="208" t="s">
        <v>114</v>
      </c>
      <c r="AU100" s="208" t="s">
        <v>82</v>
      </c>
      <c r="AY100" s="14" t="s">
        <v>111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4" t="s">
        <v>80</v>
      </c>
      <c r="BK100" s="209">
        <f>ROUND(I100*H100,2)</f>
        <v>0</v>
      </c>
      <c r="BL100" s="14" t="s">
        <v>118</v>
      </c>
      <c r="BM100" s="208" t="s">
        <v>154</v>
      </c>
    </row>
    <row r="101" s="2" customFormat="1">
      <c r="A101" s="35"/>
      <c r="B101" s="36"/>
      <c r="C101" s="37"/>
      <c r="D101" s="210" t="s">
        <v>129</v>
      </c>
      <c r="E101" s="37"/>
      <c r="F101" s="211" t="s">
        <v>155</v>
      </c>
      <c r="G101" s="37"/>
      <c r="H101" s="37"/>
      <c r="I101" s="212"/>
      <c r="J101" s="37"/>
      <c r="K101" s="37"/>
      <c r="L101" s="41"/>
      <c r="M101" s="213"/>
      <c r="N101" s="214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129</v>
      </c>
      <c r="AU101" s="14" t="s">
        <v>82</v>
      </c>
    </row>
    <row r="102" s="2" customFormat="1" ht="33" customHeight="1">
      <c r="A102" s="35"/>
      <c r="B102" s="36"/>
      <c r="C102" s="197" t="s">
        <v>156</v>
      </c>
      <c r="D102" s="197" t="s">
        <v>114</v>
      </c>
      <c r="E102" s="198" t="s">
        <v>157</v>
      </c>
      <c r="F102" s="199" t="s">
        <v>158</v>
      </c>
      <c r="G102" s="200" t="s">
        <v>126</v>
      </c>
      <c r="H102" s="201">
        <v>8</v>
      </c>
      <c r="I102" s="202"/>
      <c r="J102" s="203">
        <f>ROUND(I102*H102,2)</f>
        <v>0</v>
      </c>
      <c r="K102" s="199" t="s">
        <v>127</v>
      </c>
      <c r="L102" s="41"/>
      <c r="M102" s="204" t="s">
        <v>19</v>
      </c>
      <c r="N102" s="205" t="s">
        <v>43</v>
      </c>
      <c r="O102" s="81"/>
      <c r="P102" s="206">
        <f>O102*H102</f>
        <v>0</v>
      </c>
      <c r="Q102" s="206">
        <v>0.0088800000000000007</v>
      </c>
      <c r="R102" s="206">
        <f>Q102*H102</f>
        <v>0.071040000000000006</v>
      </c>
      <c r="S102" s="206">
        <v>0</v>
      </c>
      <c r="T102" s="207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8" t="s">
        <v>118</v>
      </c>
      <c r="AT102" s="208" t="s">
        <v>114</v>
      </c>
      <c r="AU102" s="208" t="s">
        <v>82</v>
      </c>
      <c r="AY102" s="14" t="s">
        <v>111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4" t="s">
        <v>80</v>
      </c>
      <c r="BK102" s="209">
        <f>ROUND(I102*H102,2)</f>
        <v>0</v>
      </c>
      <c r="BL102" s="14" t="s">
        <v>118</v>
      </c>
      <c r="BM102" s="208" t="s">
        <v>159</v>
      </c>
    </row>
    <row r="103" s="2" customFormat="1">
      <c r="A103" s="35"/>
      <c r="B103" s="36"/>
      <c r="C103" s="37"/>
      <c r="D103" s="210" t="s">
        <v>129</v>
      </c>
      <c r="E103" s="37"/>
      <c r="F103" s="211" t="s">
        <v>160</v>
      </c>
      <c r="G103" s="37"/>
      <c r="H103" s="37"/>
      <c r="I103" s="212"/>
      <c r="J103" s="37"/>
      <c r="K103" s="37"/>
      <c r="L103" s="41"/>
      <c r="M103" s="213"/>
      <c r="N103" s="214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129</v>
      </c>
      <c r="AU103" s="14" t="s">
        <v>82</v>
      </c>
    </row>
    <row r="104" s="2" customFormat="1" ht="33" customHeight="1">
      <c r="A104" s="35"/>
      <c r="B104" s="36"/>
      <c r="C104" s="197" t="s">
        <v>161</v>
      </c>
      <c r="D104" s="197" t="s">
        <v>114</v>
      </c>
      <c r="E104" s="198" t="s">
        <v>162</v>
      </c>
      <c r="F104" s="199" t="s">
        <v>163</v>
      </c>
      <c r="G104" s="200" t="s">
        <v>126</v>
      </c>
      <c r="H104" s="201">
        <v>1</v>
      </c>
      <c r="I104" s="202"/>
      <c r="J104" s="203">
        <f>ROUND(I104*H104,2)</f>
        <v>0</v>
      </c>
      <c r="K104" s="199" t="s">
        <v>127</v>
      </c>
      <c r="L104" s="41"/>
      <c r="M104" s="204" t="s">
        <v>19</v>
      </c>
      <c r="N104" s="205" t="s">
        <v>43</v>
      </c>
      <c r="O104" s="81"/>
      <c r="P104" s="206">
        <f>O104*H104</f>
        <v>0</v>
      </c>
      <c r="Q104" s="206">
        <v>0.01171</v>
      </c>
      <c r="R104" s="206">
        <f>Q104*H104</f>
        <v>0.01171</v>
      </c>
      <c r="S104" s="206">
        <v>0</v>
      </c>
      <c r="T104" s="207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8" t="s">
        <v>118</v>
      </c>
      <c r="AT104" s="208" t="s">
        <v>114</v>
      </c>
      <c r="AU104" s="208" t="s">
        <v>82</v>
      </c>
      <c r="AY104" s="14" t="s">
        <v>111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4" t="s">
        <v>80</v>
      </c>
      <c r="BK104" s="209">
        <f>ROUND(I104*H104,2)</f>
        <v>0</v>
      </c>
      <c r="BL104" s="14" t="s">
        <v>118</v>
      </c>
      <c r="BM104" s="208" t="s">
        <v>164</v>
      </c>
    </row>
    <row r="105" s="2" customFormat="1">
      <c r="A105" s="35"/>
      <c r="B105" s="36"/>
      <c r="C105" s="37"/>
      <c r="D105" s="210" t="s">
        <v>129</v>
      </c>
      <c r="E105" s="37"/>
      <c r="F105" s="211" t="s">
        <v>165</v>
      </c>
      <c r="G105" s="37"/>
      <c r="H105" s="37"/>
      <c r="I105" s="212"/>
      <c r="J105" s="37"/>
      <c r="K105" s="37"/>
      <c r="L105" s="41"/>
      <c r="M105" s="213"/>
      <c r="N105" s="214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129</v>
      </c>
      <c r="AU105" s="14" t="s">
        <v>82</v>
      </c>
    </row>
    <row r="106" s="2" customFormat="1" ht="37.8" customHeight="1">
      <c r="A106" s="35"/>
      <c r="B106" s="36"/>
      <c r="C106" s="197" t="s">
        <v>166</v>
      </c>
      <c r="D106" s="197" t="s">
        <v>114</v>
      </c>
      <c r="E106" s="198" t="s">
        <v>167</v>
      </c>
      <c r="F106" s="199" t="s">
        <v>168</v>
      </c>
      <c r="G106" s="200" t="s">
        <v>117</v>
      </c>
      <c r="H106" s="201">
        <v>1</v>
      </c>
      <c r="I106" s="202"/>
      <c r="J106" s="203">
        <f>ROUND(I106*H106,2)</f>
        <v>0</v>
      </c>
      <c r="K106" s="199" t="s">
        <v>127</v>
      </c>
      <c r="L106" s="41"/>
      <c r="M106" s="204" t="s">
        <v>19</v>
      </c>
      <c r="N106" s="205" t="s">
        <v>43</v>
      </c>
      <c r="O106" s="81"/>
      <c r="P106" s="206">
        <f>O106*H106</f>
        <v>0</v>
      </c>
      <c r="Q106" s="206">
        <v>0.0023700000000000001</v>
      </c>
      <c r="R106" s="206">
        <f>Q106*H106</f>
        <v>0.0023700000000000001</v>
      </c>
      <c r="S106" s="206">
        <v>0</v>
      </c>
      <c r="T106" s="207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8" t="s">
        <v>118</v>
      </c>
      <c r="AT106" s="208" t="s">
        <v>114</v>
      </c>
      <c r="AU106" s="208" t="s">
        <v>82</v>
      </c>
      <c r="AY106" s="14" t="s">
        <v>111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4" t="s">
        <v>80</v>
      </c>
      <c r="BK106" s="209">
        <f>ROUND(I106*H106,2)</f>
        <v>0</v>
      </c>
      <c r="BL106" s="14" t="s">
        <v>118</v>
      </c>
      <c r="BM106" s="208" t="s">
        <v>169</v>
      </c>
    </row>
    <row r="107" s="2" customFormat="1">
      <c r="A107" s="35"/>
      <c r="B107" s="36"/>
      <c r="C107" s="37"/>
      <c r="D107" s="210" t="s">
        <v>129</v>
      </c>
      <c r="E107" s="37"/>
      <c r="F107" s="211" t="s">
        <v>170</v>
      </c>
      <c r="G107" s="37"/>
      <c r="H107" s="37"/>
      <c r="I107" s="212"/>
      <c r="J107" s="37"/>
      <c r="K107" s="37"/>
      <c r="L107" s="41"/>
      <c r="M107" s="213"/>
      <c r="N107" s="214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129</v>
      </c>
      <c r="AU107" s="14" t="s">
        <v>82</v>
      </c>
    </row>
    <row r="108" s="2" customFormat="1" ht="24.15" customHeight="1">
      <c r="A108" s="35"/>
      <c r="B108" s="36"/>
      <c r="C108" s="197" t="s">
        <v>8</v>
      </c>
      <c r="D108" s="197" t="s">
        <v>114</v>
      </c>
      <c r="E108" s="198" t="s">
        <v>171</v>
      </c>
      <c r="F108" s="199" t="s">
        <v>172</v>
      </c>
      <c r="G108" s="200" t="s">
        <v>173</v>
      </c>
      <c r="H108" s="201">
        <v>1</v>
      </c>
      <c r="I108" s="202"/>
      <c r="J108" s="203">
        <f>ROUND(I108*H108,2)</f>
        <v>0</v>
      </c>
      <c r="K108" s="199" t="s">
        <v>127</v>
      </c>
      <c r="L108" s="41"/>
      <c r="M108" s="204" t="s">
        <v>19</v>
      </c>
      <c r="N108" s="205" t="s">
        <v>43</v>
      </c>
      <c r="O108" s="81"/>
      <c r="P108" s="206">
        <f>O108*H108</f>
        <v>0</v>
      </c>
      <c r="Q108" s="206">
        <v>0.043999999999999997</v>
      </c>
      <c r="R108" s="206">
        <f>Q108*H108</f>
        <v>0.043999999999999997</v>
      </c>
      <c r="S108" s="206">
        <v>0</v>
      </c>
      <c r="T108" s="207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8" t="s">
        <v>118</v>
      </c>
      <c r="AT108" s="208" t="s">
        <v>114</v>
      </c>
      <c r="AU108" s="208" t="s">
        <v>82</v>
      </c>
      <c r="AY108" s="14" t="s">
        <v>111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4" t="s">
        <v>80</v>
      </c>
      <c r="BK108" s="209">
        <f>ROUND(I108*H108,2)</f>
        <v>0</v>
      </c>
      <c r="BL108" s="14" t="s">
        <v>118</v>
      </c>
      <c r="BM108" s="208" t="s">
        <v>174</v>
      </c>
    </row>
    <row r="109" s="2" customFormat="1">
      <c r="A109" s="35"/>
      <c r="B109" s="36"/>
      <c r="C109" s="37"/>
      <c r="D109" s="210" t="s">
        <v>129</v>
      </c>
      <c r="E109" s="37"/>
      <c r="F109" s="211" t="s">
        <v>175</v>
      </c>
      <c r="G109" s="37"/>
      <c r="H109" s="37"/>
      <c r="I109" s="212"/>
      <c r="J109" s="37"/>
      <c r="K109" s="37"/>
      <c r="L109" s="41"/>
      <c r="M109" s="213"/>
      <c r="N109" s="214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129</v>
      </c>
      <c r="AU109" s="14" t="s">
        <v>82</v>
      </c>
    </row>
    <row r="110" s="2" customFormat="1" ht="24.15" customHeight="1">
      <c r="A110" s="35"/>
      <c r="B110" s="36"/>
      <c r="C110" s="197" t="s">
        <v>176</v>
      </c>
      <c r="D110" s="197" t="s">
        <v>114</v>
      </c>
      <c r="E110" s="198" t="s">
        <v>177</v>
      </c>
      <c r="F110" s="199" t="s">
        <v>178</v>
      </c>
      <c r="G110" s="200" t="s">
        <v>179</v>
      </c>
      <c r="H110" s="201">
        <v>1</v>
      </c>
      <c r="I110" s="202"/>
      <c r="J110" s="203">
        <f>ROUND(I110*H110,2)</f>
        <v>0</v>
      </c>
      <c r="K110" s="199" t="s">
        <v>127</v>
      </c>
      <c r="L110" s="41"/>
      <c r="M110" s="204" t="s">
        <v>19</v>
      </c>
      <c r="N110" s="205" t="s">
        <v>43</v>
      </c>
      <c r="O110" s="81"/>
      <c r="P110" s="206">
        <f>O110*H110</f>
        <v>0</v>
      </c>
      <c r="Q110" s="206">
        <v>0</v>
      </c>
      <c r="R110" s="206">
        <f>Q110*H110</f>
        <v>0</v>
      </c>
      <c r="S110" s="206">
        <v>0.00513</v>
      </c>
      <c r="T110" s="207">
        <f>S110*H110</f>
        <v>0.00513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8" t="s">
        <v>118</v>
      </c>
      <c r="AT110" s="208" t="s">
        <v>114</v>
      </c>
      <c r="AU110" s="208" t="s">
        <v>82</v>
      </c>
      <c r="AY110" s="14" t="s">
        <v>111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4" t="s">
        <v>80</v>
      </c>
      <c r="BK110" s="209">
        <f>ROUND(I110*H110,2)</f>
        <v>0</v>
      </c>
      <c r="BL110" s="14" t="s">
        <v>118</v>
      </c>
      <c r="BM110" s="208" t="s">
        <v>180</v>
      </c>
    </row>
    <row r="111" s="2" customFormat="1">
      <c r="A111" s="35"/>
      <c r="B111" s="36"/>
      <c r="C111" s="37"/>
      <c r="D111" s="210" t="s">
        <v>129</v>
      </c>
      <c r="E111" s="37"/>
      <c r="F111" s="211" t="s">
        <v>181</v>
      </c>
      <c r="G111" s="37"/>
      <c r="H111" s="37"/>
      <c r="I111" s="212"/>
      <c r="J111" s="37"/>
      <c r="K111" s="37"/>
      <c r="L111" s="41"/>
      <c r="M111" s="213"/>
      <c r="N111" s="214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129</v>
      </c>
      <c r="AU111" s="14" t="s">
        <v>82</v>
      </c>
    </row>
    <row r="112" s="2" customFormat="1" ht="24.15" customHeight="1">
      <c r="A112" s="35"/>
      <c r="B112" s="36"/>
      <c r="C112" s="197" t="s">
        <v>182</v>
      </c>
      <c r="D112" s="197" t="s">
        <v>114</v>
      </c>
      <c r="E112" s="198" t="s">
        <v>183</v>
      </c>
      <c r="F112" s="199" t="s">
        <v>184</v>
      </c>
      <c r="G112" s="200" t="s">
        <v>179</v>
      </c>
      <c r="H112" s="201">
        <v>1</v>
      </c>
      <c r="I112" s="202"/>
      <c r="J112" s="203">
        <f>ROUND(I112*H112,2)</f>
        <v>0</v>
      </c>
      <c r="K112" s="199" t="s">
        <v>127</v>
      </c>
      <c r="L112" s="41"/>
      <c r="M112" s="204" t="s">
        <v>19</v>
      </c>
      <c r="N112" s="205" t="s">
        <v>43</v>
      </c>
      <c r="O112" s="81"/>
      <c r="P112" s="206">
        <f>O112*H112</f>
        <v>0</v>
      </c>
      <c r="Q112" s="206">
        <v>0</v>
      </c>
      <c r="R112" s="206">
        <f>Q112*H112</f>
        <v>0</v>
      </c>
      <c r="S112" s="206">
        <v>0.026200000000000001</v>
      </c>
      <c r="T112" s="207">
        <f>S112*H112</f>
        <v>0.026200000000000001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8" t="s">
        <v>118</v>
      </c>
      <c r="AT112" s="208" t="s">
        <v>114</v>
      </c>
      <c r="AU112" s="208" t="s">
        <v>82</v>
      </c>
      <c r="AY112" s="14" t="s">
        <v>111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4" t="s">
        <v>80</v>
      </c>
      <c r="BK112" s="209">
        <f>ROUND(I112*H112,2)</f>
        <v>0</v>
      </c>
      <c r="BL112" s="14" t="s">
        <v>118</v>
      </c>
      <c r="BM112" s="208" t="s">
        <v>185</v>
      </c>
    </row>
    <row r="113" s="2" customFormat="1">
      <c r="A113" s="35"/>
      <c r="B113" s="36"/>
      <c r="C113" s="37"/>
      <c r="D113" s="210" t="s">
        <v>129</v>
      </c>
      <c r="E113" s="37"/>
      <c r="F113" s="211" t="s">
        <v>186</v>
      </c>
      <c r="G113" s="37"/>
      <c r="H113" s="37"/>
      <c r="I113" s="212"/>
      <c r="J113" s="37"/>
      <c r="K113" s="37"/>
      <c r="L113" s="41"/>
      <c r="M113" s="213"/>
      <c r="N113" s="214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129</v>
      </c>
      <c r="AU113" s="14" t="s">
        <v>82</v>
      </c>
    </row>
    <row r="114" s="2" customFormat="1" ht="16.5" customHeight="1">
      <c r="A114" s="35"/>
      <c r="B114" s="36"/>
      <c r="C114" s="197" t="s">
        <v>187</v>
      </c>
      <c r="D114" s="197" t="s">
        <v>114</v>
      </c>
      <c r="E114" s="198" t="s">
        <v>188</v>
      </c>
      <c r="F114" s="199" t="s">
        <v>189</v>
      </c>
      <c r="G114" s="200" t="s">
        <v>117</v>
      </c>
      <c r="H114" s="201">
        <v>1</v>
      </c>
      <c r="I114" s="202"/>
      <c r="J114" s="203">
        <f>ROUND(I114*H114,2)</f>
        <v>0</v>
      </c>
      <c r="K114" s="199" t="s">
        <v>127</v>
      </c>
      <c r="L114" s="41"/>
      <c r="M114" s="204" t="s">
        <v>19</v>
      </c>
      <c r="N114" s="205" t="s">
        <v>43</v>
      </c>
      <c r="O114" s="81"/>
      <c r="P114" s="206">
        <f>O114*H114</f>
        <v>0</v>
      </c>
      <c r="Q114" s="206">
        <v>0</v>
      </c>
      <c r="R114" s="206">
        <f>Q114*H114</f>
        <v>0</v>
      </c>
      <c r="S114" s="206">
        <v>0.00088999999999999995</v>
      </c>
      <c r="T114" s="207">
        <f>S114*H114</f>
        <v>0.00088999999999999995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8" t="s">
        <v>118</v>
      </c>
      <c r="AT114" s="208" t="s">
        <v>114</v>
      </c>
      <c r="AU114" s="208" t="s">
        <v>82</v>
      </c>
      <c r="AY114" s="14" t="s">
        <v>111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4" t="s">
        <v>80</v>
      </c>
      <c r="BK114" s="209">
        <f>ROUND(I114*H114,2)</f>
        <v>0</v>
      </c>
      <c r="BL114" s="14" t="s">
        <v>118</v>
      </c>
      <c r="BM114" s="208" t="s">
        <v>190</v>
      </c>
    </row>
    <row r="115" s="2" customFormat="1">
      <c r="A115" s="35"/>
      <c r="B115" s="36"/>
      <c r="C115" s="37"/>
      <c r="D115" s="210" t="s">
        <v>129</v>
      </c>
      <c r="E115" s="37"/>
      <c r="F115" s="211" t="s">
        <v>191</v>
      </c>
      <c r="G115" s="37"/>
      <c r="H115" s="37"/>
      <c r="I115" s="212"/>
      <c r="J115" s="37"/>
      <c r="K115" s="37"/>
      <c r="L115" s="41"/>
      <c r="M115" s="213"/>
      <c r="N115" s="214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129</v>
      </c>
      <c r="AU115" s="14" t="s">
        <v>82</v>
      </c>
    </row>
    <row r="116" s="2" customFormat="1" ht="16.5" customHeight="1">
      <c r="A116" s="35"/>
      <c r="B116" s="36"/>
      <c r="C116" s="197" t="s">
        <v>118</v>
      </c>
      <c r="D116" s="197" t="s">
        <v>114</v>
      </c>
      <c r="E116" s="198" t="s">
        <v>192</v>
      </c>
      <c r="F116" s="199" t="s">
        <v>193</v>
      </c>
      <c r="G116" s="200" t="s">
        <v>117</v>
      </c>
      <c r="H116" s="201">
        <v>1</v>
      </c>
      <c r="I116" s="202"/>
      <c r="J116" s="203">
        <f>ROUND(I116*H116,2)</f>
        <v>0</v>
      </c>
      <c r="K116" s="199" t="s">
        <v>127</v>
      </c>
      <c r="L116" s="41"/>
      <c r="M116" s="204" t="s">
        <v>19</v>
      </c>
      <c r="N116" s="205" t="s">
        <v>43</v>
      </c>
      <c r="O116" s="81"/>
      <c r="P116" s="206">
        <f>O116*H116</f>
        <v>0</v>
      </c>
      <c r="Q116" s="206">
        <v>0</v>
      </c>
      <c r="R116" s="206">
        <f>Q116*H116</f>
        <v>0</v>
      </c>
      <c r="S116" s="206">
        <v>0.00141</v>
      </c>
      <c r="T116" s="207">
        <f>S116*H116</f>
        <v>0.00141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8" t="s">
        <v>118</v>
      </c>
      <c r="AT116" s="208" t="s">
        <v>114</v>
      </c>
      <c r="AU116" s="208" t="s">
        <v>82</v>
      </c>
      <c r="AY116" s="14" t="s">
        <v>111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4" t="s">
        <v>80</v>
      </c>
      <c r="BK116" s="209">
        <f>ROUND(I116*H116,2)</f>
        <v>0</v>
      </c>
      <c r="BL116" s="14" t="s">
        <v>118</v>
      </c>
      <c r="BM116" s="208" t="s">
        <v>194</v>
      </c>
    </row>
    <row r="117" s="2" customFormat="1">
      <c r="A117" s="35"/>
      <c r="B117" s="36"/>
      <c r="C117" s="37"/>
      <c r="D117" s="210" t="s">
        <v>129</v>
      </c>
      <c r="E117" s="37"/>
      <c r="F117" s="211" t="s">
        <v>195</v>
      </c>
      <c r="G117" s="37"/>
      <c r="H117" s="37"/>
      <c r="I117" s="212"/>
      <c r="J117" s="37"/>
      <c r="K117" s="37"/>
      <c r="L117" s="41"/>
      <c r="M117" s="213"/>
      <c r="N117" s="214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129</v>
      </c>
      <c r="AU117" s="14" t="s">
        <v>82</v>
      </c>
    </row>
    <row r="118" s="2" customFormat="1" ht="37.8" customHeight="1">
      <c r="A118" s="35"/>
      <c r="B118" s="36"/>
      <c r="C118" s="197" t="s">
        <v>196</v>
      </c>
      <c r="D118" s="197" t="s">
        <v>114</v>
      </c>
      <c r="E118" s="198" t="s">
        <v>197</v>
      </c>
      <c r="F118" s="199" t="s">
        <v>198</v>
      </c>
      <c r="G118" s="200" t="s">
        <v>173</v>
      </c>
      <c r="H118" s="201">
        <v>2</v>
      </c>
      <c r="I118" s="202"/>
      <c r="J118" s="203">
        <f>ROUND(I118*H118,2)</f>
        <v>0</v>
      </c>
      <c r="K118" s="199" t="s">
        <v>127</v>
      </c>
      <c r="L118" s="41"/>
      <c r="M118" s="204" t="s">
        <v>19</v>
      </c>
      <c r="N118" s="205" t="s">
        <v>43</v>
      </c>
      <c r="O118" s="81"/>
      <c r="P118" s="206">
        <f>O118*H118</f>
        <v>0</v>
      </c>
      <c r="Q118" s="206">
        <v>0.010789999999999999</v>
      </c>
      <c r="R118" s="206">
        <f>Q118*H118</f>
        <v>0.021579999999999998</v>
      </c>
      <c r="S118" s="206">
        <v>0</v>
      </c>
      <c r="T118" s="20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8" t="s">
        <v>118</v>
      </c>
      <c r="AT118" s="208" t="s">
        <v>114</v>
      </c>
      <c r="AU118" s="208" t="s">
        <v>82</v>
      </c>
      <c r="AY118" s="14" t="s">
        <v>111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4" t="s">
        <v>80</v>
      </c>
      <c r="BK118" s="209">
        <f>ROUND(I118*H118,2)</f>
        <v>0</v>
      </c>
      <c r="BL118" s="14" t="s">
        <v>118</v>
      </c>
      <c r="BM118" s="208" t="s">
        <v>199</v>
      </c>
    </row>
    <row r="119" s="2" customFormat="1">
      <c r="A119" s="35"/>
      <c r="B119" s="36"/>
      <c r="C119" s="37"/>
      <c r="D119" s="210" t="s">
        <v>129</v>
      </c>
      <c r="E119" s="37"/>
      <c r="F119" s="211" t="s">
        <v>200</v>
      </c>
      <c r="G119" s="37"/>
      <c r="H119" s="37"/>
      <c r="I119" s="212"/>
      <c r="J119" s="37"/>
      <c r="K119" s="37"/>
      <c r="L119" s="41"/>
      <c r="M119" s="213"/>
      <c r="N119" s="214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129</v>
      </c>
      <c r="AU119" s="14" t="s">
        <v>82</v>
      </c>
    </row>
    <row r="120" s="2" customFormat="1" ht="16.5" customHeight="1">
      <c r="A120" s="35"/>
      <c r="B120" s="36"/>
      <c r="C120" s="197" t="s">
        <v>201</v>
      </c>
      <c r="D120" s="197" t="s">
        <v>114</v>
      </c>
      <c r="E120" s="198" t="s">
        <v>202</v>
      </c>
      <c r="F120" s="199" t="s">
        <v>203</v>
      </c>
      <c r="G120" s="200" t="s">
        <v>173</v>
      </c>
      <c r="H120" s="201">
        <v>1</v>
      </c>
      <c r="I120" s="202"/>
      <c r="J120" s="203">
        <f>ROUND(I120*H120,2)</f>
        <v>0</v>
      </c>
      <c r="K120" s="199" t="s">
        <v>19</v>
      </c>
      <c r="L120" s="41"/>
      <c r="M120" s="204" t="s">
        <v>19</v>
      </c>
      <c r="N120" s="205" t="s">
        <v>43</v>
      </c>
      <c r="O120" s="81"/>
      <c r="P120" s="206">
        <f>O120*H120</f>
        <v>0</v>
      </c>
      <c r="Q120" s="206">
        <v>0.00115</v>
      </c>
      <c r="R120" s="206">
        <f>Q120*H120</f>
        <v>0.00115</v>
      </c>
      <c r="S120" s="206">
        <v>0</v>
      </c>
      <c r="T120" s="20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8" t="s">
        <v>118</v>
      </c>
      <c r="AT120" s="208" t="s">
        <v>114</v>
      </c>
      <c r="AU120" s="208" t="s">
        <v>82</v>
      </c>
      <c r="AY120" s="14" t="s">
        <v>111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4" t="s">
        <v>80</v>
      </c>
      <c r="BK120" s="209">
        <f>ROUND(I120*H120,2)</f>
        <v>0</v>
      </c>
      <c r="BL120" s="14" t="s">
        <v>118</v>
      </c>
      <c r="BM120" s="208" t="s">
        <v>204</v>
      </c>
    </row>
    <row r="121" s="2" customFormat="1" ht="24.15" customHeight="1">
      <c r="A121" s="35"/>
      <c r="B121" s="36"/>
      <c r="C121" s="197" t="s">
        <v>205</v>
      </c>
      <c r="D121" s="197" t="s">
        <v>114</v>
      </c>
      <c r="E121" s="198" t="s">
        <v>206</v>
      </c>
      <c r="F121" s="199" t="s">
        <v>207</v>
      </c>
      <c r="G121" s="200" t="s">
        <v>173</v>
      </c>
      <c r="H121" s="201">
        <v>1</v>
      </c>
      <c r="I121" s="202"/>
      <c r="J121" s="203">
        <f>ROUND(I121*H121,2)</f>
        <v>0</v>
      </c>
      <c r="K121" s="199" t="s">
        <v>127</v>
      </c>
      <c r="L121" s="41"/>
      <c r="M121" s="204" t="s">
        <v>19</v>
      </c>
      <c r="N121" s="205" t="s">
        <v>43</v>
      </c>
      <c r="O121" s="81"/>
      <c r="P121" s="206">
        <f>O121*H121</f>
        <v>0</v>
      </c>
      <c r="Q121" s="206">
        <v>0</v>
      </c>
      <c r="R121" s="206">
        <f>Q121*H121</f>
        <v>0</v>
      </c>
      <c r="S121" s="206">
        <v>0.075259999999999994</v>
      </c>
      <c r="T121" s="207">
        <f>S121*H121</f>
        <v>0.075259999999999994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8" t="s">
        <v>118</v>
      </c>
      <c r="AT121" s="208" t="s">
        <v>114</v>
      </c>
      <c r="AU121" s="208" t="s">
        <v>82</v>
      </c>
      <c r="AY121" s="14" t="s">
        <v>111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4" t="s">
        <v>80</v>
      </c>
      <c r="BK121" s="209">
        <f>ROUND(I121*H121,2)</f>
        <v>0</v>
      </c>
      <c r="BL121" s="14" t="s">
        <v>118</v>
      </c>
      <c r="BM121" s="208" t="s">
        <v>208</v>
      </c>
    </row>
    <row r="122" s="2" customFormat="1">
      <c r="A122" s="35"/>
      <c r="B122" s="36"/>
      <c r="C122" s="37"/>
      <c r="D122" s="210" t="s">
        <v>129</v>
      </c>
      <c r="E122" s="37"/>
      <c r="F122" s="211" t="s">
        <v>209</v>
      </c>
      <c r="G122" s="37"/>
      <c r="H122" s="37"/>
      <c r="I122" s="212"/>
      <c r="J122" s="37"/>
      <c r="K122" s="37"/>
      <c r="L122" s="41"/>
      <c r="M122" s="213"/>
      <c r="N122" s="214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129</v>
      </c>
      <c r="AU122" s="14" t="s">
        <v>82</v>
      </c>
    </row>
    <row r="123" s="2" customFormat="1" ht="33" customHeight="1">
      <c r="A123" s="35"/>
      <c r="B123" s="36"/>
      <c r="C123" s="197" t="s">
        <v>210</v>
      </c>
      <c r="D123" s="197" t="s">
        <v>114</v>
      </c>
      <c r="E123" s="198" t="s">
        <v>211</v>
      </c>
      <c r="F123" s="199" t="s">
        <v>212</v>
      </c>
      <c r="G123" s="200" t="s">
        <v>117</v>
      </c>
      <c r="H123" s="201">
        <v>4</v>
      </c>
      <c r="I123" s="202"/>
      <c r="J123" s="203">
        <f>ROUND(I123*H123,2)</f>
        <v>0</v>
      </c>
      <c r="K123" s="199" t="s">
        <v>127</v>
      </c>
      <c r="L123" s="41"/>
      <c r="M123" s="204" t="s">
        <v>19</v>
      </c>
      <c r="N123" s="205" t="s">
        <v>43</v>
      </c>
      <c r="O123" s="81"/>
      <c r="P123" s="206">
        <f>O123*H123</f>
        <v>0</v>
      </c>
      <c r="Q123" s="206">
        <v>0.00024000000000000001</v>
      </c>
      <c r="R123" s="206">
        <f>Q123*H123</f>
        <v>0.00096000000000000002</v>
      </c>
      <c r="S123" s="206">
        <v>0</v>
      </c>
      <c r="T123" s="20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8" t="s">
        <v>118</v>
      </c>
      <c r="AT123" s="208" t="s">
        <v>114</v>
      </c>
      <c r="AU123" s="208" t="s">
        <v>82</v>
      </c>
      <c r="AY123" s="14" t="s">
        <v>111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4" t="s">
        <v>80</v>
      </c>
      <c r="BK123" s="209">
        <f>ROUND(I123*H123,2)</f>
        <v>0</v>
      </c>
      <c r="BL123" s="14" t="s">
        <v>118</v>
      </c>
      <c r="BM123" s="208" t="s">
        <v>213</v>
      </c>
    </row>
    <row r="124" s="2" customFormat="1">
      <c r="A124" s="35"/>
      <c r="B124" s="36"/>
      <c r="C124" s="37"/>
      <c r="D124" s="210" t="s">
        <v>129</v>
      </c>
      <c r="E124" s="37"/>
      <c r="F124" s="211" t="s">
        <v>214</v>
      </c>
      <c r="G124" s="37"/>
      <c r="H124" s="37"/>
      <c r="I124" s="212"/>
      <c r="J124" s="37"/>
      <c r="K124" s="37"/>
      <c r="L124" s="41"/>
      <c r="M124" s="213"/>
      <c r="N124" s="214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129</v>
      </c>
      <c r="AU124" s="14" t="s">
        <v>82</v>
      </c>
    </row>
    <row r="125" s="2" customFormat="1" ht="33" customHeight="1">
      <c r="A125" s="35"/>
      <c r="B125" s="36"/>
      <c r="C125" s="197" t="s">
        <v>7</v>
      </c>
      <c r="D125" s="197" t="s">
        <v>114</v>
      </c>
      <c r="E125" s="198" t="s">
        <v>215</v>
      </c>
      <c r="F125" s="199" t="s">
        <v>216</v>
      </c>
      <c r="G125" s="200" t="s">
        <v>117</v>
      </c>
      <c r="H125" s="201">
        <v>2</v>
      </c>
      <c r="I125" s="202"/>
      <c r="J125" s="203">
        <f>ROUND(I125*H125,2)</f>
        <v>0</v>
      </c>
      <c r="K125" s="199" t="s">
        <v>127</v>
      </c>
      <c r="L125" s="41"/>
      <c r="M125" s="204" t="s">
        <v>19</v>
      </c>
      <c r="N125" s="205" t="s">
        <v>43</v>
      </c>
      <c r="O125" s="81"/>
      <c r="P125" s="206">
        <f>O125*H125</f>
        <v>0</v>
      </c>
      <c r="Q125" s="206">
        <v>0.0012999999999999999</v>
      </c>
      <c r="R125" s="206">
        <f>Q125*H125</f>
        <v>0.0025999999999999999</v>
      </c>
      <c r="S125" s="206">
        <v>0</v>
      </c>
      <c r="T125" s="20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8" t="s">
        <v>118</v>
      </c>
      <c r="AT125" s="208" t="s">
        <v>114</v>
      </c>
      <c r="AU125" s="208" t="s">
        <v>82</v>
      </c>
      <c r="AY125" s="14" t="s">
        <v>111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80</v>
      </c>
      <c r="BK125" s="209">
        <f>ROUND(I125*H125,2)</f>
        <v>0</v>
      </c>
      <c r="BL125" s="14" t="s">
        <v>118</v>
      </c>
      <c r="BM125" s="208" t="s">
        <v>217</v>
      </c>
    </row>
    <row r="126" s="2" customFormat="1">
      <c r="A126" s="35"/>
      <c r="B126" s="36"/>
      <c r="C126" s="37"/>
      <c r="D126" s="210" t="s">
        <v>129</v>
      </c>
      <c r="E126" s="37"/>
      <c r="F126" s="211" t="s">
        <v>218</v>
      </c>
      <c r="G126" s="37"/>
      <c r="H126" s="37"/>
      <c r="I126" s="212"/>
      <c r="J126" s="37"/>
      <c r="K126" s="37"/>
      <c r="L126" s="41"/>
      <c r="M126" s="213"/>
      <c r="N126" s="214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129</v>
      </c>
      <c r="AU126" s="14" t="s">
        <v>82</v>
      </c>
    </row>
    <row r="127" s="2" customFormat="1" ht="33" customHeight="1">
      <c r="A127" s="35"/>
      <c r="B127" s="36"/>
      <c r="C127" s="197" t="s">
        <v>219</v>
      </c>
      <c r="D127" s="197" t="s">
        <v>114</v>
      </c>
      <c r="E127" s="198" t="s">
        <v>220</v>
      </c>
      <c r="F127" s="199" t="s">
        <v>221</v>
      </c>
      <c r="G127" s="200" t="s">
        <v>117</v>
      </c>
      <c r="H127" s="201">
        <v>3</v>
      </c>
      <c r="I127" s="202"/>
      <c r="J127" s="203">
        <f>ROUND(I127*H127,2)</f>
        <v>0</v>
      </c>
      <c r="K127" s="199" t="s">
        <v>127</v>
      </c>
      <c r="L127" s="41"/>
      <c r="M127" s="204" t="s">
        <v>19</v>
      </c>
      <c r="N127" s="205" t="s">
        <v>43</v>
      </c>
      <c r="O127" s="81"/>
      <c r="P127" s="206">
        <f>O127*H127</f>
        <v>0</v>
      </c>
      <c r="Q127" s="206">
        <v>0.0020799999999999998</v>
      </c>
      <c r="R127" s="206">
        <f>Q127*H127</f>
        <v>0.006239999999999999</v>
      </c>
      <c r="S127" s="206">
        <v>0</v>
      </c>
      <c r="T127" s="20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8" t="s">
        <v>118</v>
      </c>
      <c r="AT127" s="208" t="s">
        <v>114</v>
      </c>
      <c r="AU127" s="208" t="s">
        <v>82</v>
      </c>
      <c r="AY127" s="14" t="s">
        <v>111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80</v>
      </c>
      <c r="BK127" s="209">
        <f>ROUND(I127*H127,2)</f>
        <v>0</v>
      </c>
      <c r="BL127" s="14" t="s">
        <v>118</v>
      </c>
      <c r="BM127" s="208" t="s">
        <v>222</v>
      </c>
    </row>
    <row r="128" s="2" customFormat="1">
      <c r="A128" s="35"/>
      <c r="B128" s="36"/>
      <c r="C128" s="37"/>
      <c r="D128" s="210" t="s">
        <v>129</v>
      </c>
      <c r="E128" s="37"/>
      <c r="F128" s="211" t="s">
        <v>223</v>
      </c>
      <c r="G128" s="37"/>
      <c r="H128" s="37"/>
      <c r="I128" s="212"/>
      <c r="J128" s="37"/>
      <c r="K128" s="37"/>
      <c r="L128" s="41"/>
      <c r="M128" s="213"/>
      <c r="N128" s="214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129</v>
      </c>
      <c r="AU128" s="14" t="s">
        <v>82</v>
      </c>
    </row>
    <row r="129" s="2" customFormat="1" ht="24.15" customHeight="1">
      <c r="A129" s="35"/>
      <c r="B129" s="36"/>
      <c r="C129" s="197" t="s">
        <v>224</v>
      </c>
      <c r="D129" s="197" t="s">
        <v>114</v>
      </c>
      <c r="E129" s="198" t="s">
        <v>225</v>
      </c>
      <c r="F129" s="199" t="s">
        <v>226</v>
      </c>
      <c r="G129" s="200" t="s">
        <v>117</v>
      </c>
      <c r="H129" s="201">
        <v>6</v>
      </c>
      <c r="I129" s="202"/>
      <c r="J129" s="203">
        <f>ROUND(I129*H129,2)</f>
        <v>0</v>
      </c>
      <c r="K129" s="199" t="s">
        <v>127</v>
      </c>
      <c r="L129" s="41"/>
      <c r="M129" s="204" t="s">
        <v>19</v>
      </c>
      <c r="N129" s="205" t="s">
        <v>43</v>
      </c>
      <c r="O129" s="81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8" t="s">
        <v>118</v>
      </c>
      <c r="AT129" s="208" t="s">
        <v>114</v>
      </c>
      <c r="AU129" s="208" t="s">
        <v>82</v>
      </c>
      <c r="AY129" s="14" t="s">
        <v>111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4" t="s">
        <v>80</v>
      </c>
      <c r="BK129" s="209">
        <f>ROUND(I129*H129,2)</f>
        <v>0</v>
      </c>
      <c r="BL129" s="14" t="s">
        <v>118</v>
      </c>
      <c r="BM129" s="208" t="s">
        <v>227</v>
      </c>
    </row>
    <row r="130" s="2" customFormat="1">
      <c r="A130" s="35"/>
      <c r="B130" s="36"/>
      <c r="C130" s="37"/>
      <c r="D130" s="210" t="s">
        <v>129</v>
      </c>
      <c r="E130" s="37"/>
      <c r="F130" s="211" t="s">
        <v>228</v>
      </c>
      <c r="G130" s="37"/>
      <c r="H130" s="37"/>
      <c r="I130" s="212"/>
      <c r="J130" s="37"/>
      <c r="K130" s="37"/>
      <c r="L130" s="41"/>
      <c r="M130" s="213"/>
      <c r="N130" s="214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129</v>
      </c>
      <c r="AU130" s="14" t="s">
        <v>82</v>
      </c>
    </row>
    <row r="131" s="2" customFormat="1" ht="21.75" customHeight="1">
      <c r="A131" s="35"/>
      <c r="B131" s="36"/>
      <c r="C131" s="215" t="s">
        <v>229</v>
      </c>
      <c r="D131" s="215" t="s">
        <v>230</v>
      </c>
      <c r="E131" s="216" t="s">
        <v>231</v>
      </c>
      <c r="F131" s="217" t="s">
        <v>232</v>
      </c>
      <c r="G131" s="218" t="s">
        <v>117</v>
      </c>
      <c r="H131" s="219">
        <v>2</v>
      </c>
      <c r="I131" s="220"/>
      <c r="J131" s="221">
        <f>ROUND(I131*H131,2)</f>
        <v>0</v>
      </c>
      <c r="K131" s="217" t="s">
        <v>233</v>
      </c>
      <c r="L131" s="222"/>
      <c r="M131" s="223" t="s">
        <v>19</v>
      </c>
      <c r="N131" s="224" t="s">
        <v>43</v>
      </c>
      <c r="O131" s="81"/>
      <c r="P131" s="206">
        <f>O131*H131</f>
        <v>0</v>
      </c>
      <c r="Q131" s="206">
        <v>5.0000000000000002E-05</v>
      </c>
      <c r="R131" s="206">
        <f>Q131*H131</f>
        <v>0.00010000000000000001</v>
      </c>
      <c r="S131" s="206">
        <v>0</v>
      </c>
      <c r="T131" s="20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8" t="s">
        <v>234</v>
      </c>
      <c r="AT131" s="208" t="s">
        <v>230</v>
      </c>
      <c r="AU131" s="208" t="s">
        <v>82</v>
      </c>
      <c r="AY131" s="14" t="s">
        <v>111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80</v>
      </c>
      <c r="BK131" s="209">
        <f>ROUND(I131*H131,2)</f>
        <v>0</v>
      </c>
      <c r="BL131" s="14" t="s">
        <v>118</v>
      </c>
      <c r="BM131" s="208" t="s">
        <v>235</v>
      </c>
    </row>
    <row r="132" s="2" customFormat="1" ht="16.5" customHeight="1">
      <c r="A132" s="35"/>
      <c r="B132" s="36"/>
      <c r="C132" s="215" t="s">
        <v>236</v>
      </c>
      <c r="D132" s="215" t="s">
        <v>230</v>
      </c>
      <c r="E132" s="216" t="s">
        <v>237</v>
      </c>
      <c r="F132" s="217" t="s">
        <v>238</v>
      </c>
      <c r="G132" s="218" t="s">
        <v>117</v>
      </c>
      <c r="H132" s="219">
        <v>2</v>
      </c>
      <c r="I132" s="220"/>
      <c r="J132" s="221">
        <f>ROUND(I132*H132,2)</f>
        <v>0</v>
      </c>
      <c r="K132" s="217" t="s">
        <v>19</v>
      </c>
      <c r="L132" s="222"/>
      <c r="M132" s="223" t="s">
        <v>19</v>
      </c>
      <c r="N132" s="224" t="s">
        <v>43</v>
      </c>
      <c r="O132" s="81"/>
      <c r="P132" s="206">
        <f>O132*H132</f>
        <v>0</v>
      </c>
      <c r="Q132" s="206">
        <v>5.0000000000000002E-05</v>
      </c>
      <c r="R132" s="206">
        <f>Q132*H132</f>
        <v>0.00010000000000000001</v>
      </c>
      <c r="S132" s="206">
        <v>0</v>
      </c>
      <c r="T132" s="20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8" t="s">
        <v>234</v>
      </c>
      <c r="AT132" s="208" t="s">
        <v>230</v>
      </c>
      <c r="AU132" s="208" t="s">
        <v>82</v>
      </c>
      <c r="AY132" s="14" t="s">
        <v>111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80</v>
      </c>
      <c r="BK132" s="209">
        <f>ROUND(I132*H132,2)</f>
        <v>0</v>
      </c>
      <c r="BL132" s="14" t="s">
        <v>118</v>
      </c>
      <c r="BM132" s="208" t="s">
        <v>239</v>
      </c>
    </row>
    <row r="133" s="2" customFormat="1" ht="24.15" customHeight="1">
      <c r="A133" s="35"/>
      <c r="B133" s="36"/>
      <c r="C133" s="197" t="s">
        <v>240</v>
      </c>
      <c r="D133" s="197" t="s">
        <v>114</v>
      </c>
      <c r="E133" s="198" t="s">
        <v>241</v>
      </c>
      <c r="F133" s="199" t="s">
        <v>242</v>
      </c>
      <c r="G133" s="200" t="s">
        <v>117</v>
      </c>
      <c r="H133" s="201">
        <v>5</v>
      </c>
      <c r="I133" s="202"/>
      <c r="J133" s="203">
        <f>ROUND(I133*H133,2)</f>
        <v>0</v>
      </c>
      <c r="K133" s="199" t="s">
        <v>127</v>
      </c>
      <c r="L133" s="41"/>
      <c r="M133" s="204" t="s">
        <v>19</v>
      </c>
      <c r="N133" s="205" t="s">
        <v>43</v>
      </c>
      <c r="O133" s="81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8" t="s">
        <v>118</v>
      </c>
      <c r="AT133" s="208" t="s">
        <v>114</v>
      </c>
      <c r="AU133" s="208" t="s">
        <v>82</v>
      </c>
      <c r="AY133" s="14" t="s">
        <v>111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80</v>
      </c>
      <c r="BK133" s="209">
        <f>ROUND(I133*H133,2)</f>
        <v>0</v>
      </c>
      <c r="BL133" s="14" t="s">
        <v>118</v>
      </c>
      <c r="BM133" s="208" t="s">
        <v>243</v>
      </c>
    </row>
    <row r="134" s="2" customFormat="1">
      <c r="A134" s="35"/>
      <c r="B134" s="36"/>
      <c r="C134" s="37"/>
      <c r="D134" s="210" t="s">
        <v>129</v>
      </c>
      <c r="E134" s="37"/>
      <c r="F134" s="211" t="s">
        <v>244</v>
      </c>
      <c r="G134" s="37"/>
      <c r="H134" s="37"/>
      <c r="I134" s="212"/>
      <c r="J134" s="37"/>
      <c r="K134" s="37"/>
      <c r="L134" s="41"/>
      <c r="M134" s="213"/>
      <c r="N134" s="214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129</v>
      </c>
      <c r="AU134" s="14" t="s">
        <v>82</v>
      </c>
    </row>
    <row r="135" s="2" customFormat="1" ht="21.75" customHeight="1">
      <c r="A135" s="35"/>
      <c r="B135" s="36"/>
      <c r="C135" s="215" t="s">
        <v>245</v>
      </c>
      <c r="D135" s="215" t="s">
        <v>230</v>
      </c>
      <c r="E135" s="216" t="s">
        <v>246</v>
      </c>
      <c r="F135" s="217" t="s">
        <v>247</v>
      </c>
      <c r="G135" s="218" t="s">
        <v>117</v>
      </c>
      <c r="H135" s="219">
        <v>1</v>
      </c>
      <c r="I135" s="220"/>
      <c r="J135" s="221">
        <f>ROUND(I135*H135,2)</f>
        <v>0</v>
      </c>
      <c r="K135" s="217" t="s">
        <v>127</v>
      </c>
      <c r="L135" s="222"/>
      <c r="M135" s="223" t="s">
        <v>19</v>
      </c>
      <c r="N135" s="224" t="s">
        <v>43</v>
      </c>
      <c r="O135" s="81"/>
      <c r="P135" s="206">
        <f>O135*H135</f>
        <v>0</v>
      </c>
      <c r="Q135" s="206">
        <v>0.00011</v>
      </c>
      <c r="R135" s="206">
        <f>Q135*H135</f>
        <v>0.00011</v>
      </c>
      <c r="S135" s="206">
        <v>0</v>
      </c>
      <c r="T135" s="20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8" t="s">
        <v>234</v>
      </c>
      <c r="AT135" s="208" t="s">
        <v>230</v>
      </c>
      <c r="AU135" s="208" t="s">
        <v>82</v>
      </c>
      <c r="AY135" s="14" t="s">
        <v>111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4" t="s">
        <v>80</v>
      </c>
      <c r="BK135" s="209">
        <f>ROUND(I135*H135,2)</f>
        <v>0</v>
      </c>
      <c r="BL135" s="14" t="s">
        <v>118</v>
      </c>
      <c r="BM135" s="208" t="s">
        <v>248</v>
      </c>
    </row>
    <row r="136" s="2" customFormat="1" ht="44.25" customHeight="1">
      <c r="A136" s="35"/>
      <c r="B136" s="36"/>
      <c r="C136" s="215" t="s">
        <v>249</v>
      </c>
      <c r="D136" s="215" t="s">
        <v>230</v>
      </c>
      <c r="E136" s="216" t="s">
        <v>250</v>
      </c>
      <c r="F136" s="217" t="s">
        <v>251</v>
      </c>
      <c r="G136" s="218" t="s">
        <v>173</v>
      </c>
      <c r="H136" s="219">
        <v>1</v>
      </c>
      <c r="I136" s="220"/>
      <c r="J136" s="221">
        <f>ROUND(I136*H136,2)</f>
        <v>0</v>
      </c>
      <c r="K136" s="217" t="s">
        <v>19</v>
      </c>
      <c r="L136" s="222"/>
      <c r="M136" s="223" t="s">
        <v>19</v>
      </c>
      <c r="N136" s="224" t="s">
        <v>43</v>
      </c>
      <c r="O136" s="81"/>
      <c r="P136" s="206">
        <f>O136*H136</f>
        <v>0</v>
      </c>
      <c r="Q136" s="206">
        <v>0.0032799999999999999</v>
      </c>
      <c r="R136" s="206">
        <f>Q136*H136</f>
        <v>0.0032799999999999999</v>
      </c>
      <c r="S136" s="206">
        <v>0</v>
      </c>
      <c r="T136" s="20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8" t="s">
        <v>234</v>
      </c>
      <c r="AT136" s="208" t="s">
        <v>230</v>
      </c>
      <c r="AU136" s="208" t="s">
        <v>82</v>
      </c>
      <c r="AY136" s="14" t="s">
        <v>111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4" t="s">
        <v>80</v>
      </c>
      <c r="BK136" s="209">
        <f>ROUND(I136*H136,2)</f>
        <v>0</v>
      </c>
      <c r="BL136" s="14" t="s">
        <v>118</v>
      </c>
      <c r="BM136" s="208" t="s">
        <v>252</v>
      </c>
    </row>
    <row r="137" s="2" customFormat="1">
      <c r="A137" s="35"/>
      <c r="B137" s="36"/>
      <c r="C137" s="37"/>
      <c r="D137" s="225" t="s">
        <v>253</v>
      </c>
      <c r="E137" s="37"/>
      <c r="F137" s="226" t="s">
        <v>254</v>
      </c>
      <c r="G137" s="37"/>
      <c r="H137" s="37"/>
      <c r="I137" s="212"/>
      <c r="J137" s="37"/>
      <c r="K137" s="37"/>
      <c r="L137" s="41"/>
      <c r="M137" s="213"/>
      <c r="N137" s="214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253</v>
      </c>
      <c r="AU137" s="14" t="s">
        <v>82</v>
      </c>
    </row>
    <row r="138" s="2" customFormat="1" ht="24.15" customHeight="1">
      <c r="A138" s="35"/>
      <c r="B138" s="36"/>
      <c r="C138" s="197" t="s">
        <v>255</v>
      </c>
      <c r="D138" s="197" t="s">
        <v>114</v>
      </c>
      <c r="E138" s="198" t="s">
        <v>256</v>
      </c>
      <c r="F138" s="199" t="s">
        <v>257</v>
      </c>
      <c r="G138" s="200" t="s">
        <v>117</v>
      </c>
      <c r="H138" s="201">
        <v>2</v>
      </c>
      <c r="I138" s="202"/>
      <c r="J138" s="203">
        <f>ROUND(I138*H138,2)</f>
        <v>0</v>
      </c>
      <c r="K138" s="199" t="s">
        <v>127</v>
      </c>
      <c r="L138" s="41"/>
      <c r="M138" s="204" t="s">
        <v>19</v>
      </c>
      <c r="N138" s="205" t="s">
        <v>43</v>
      </c>
      <c r="O138" s="81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8" t="s">
        <v>118</v>
      </c>
      <c r="AT138" s="208" t="s">
        <v>114</v>
      </c>
      <c r="AU138" s="208" t="s">
        <v>82</v>
      </c>
      <c r="AY138" s="14" t="s">
        <v>111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4" t="s">
        <v>80</v>
      </c>
      <c r="BK138" s="209">
        <f>ROUND(I138*H138,2)</f>
        <v>0</v>
      </c>
      <c r="BL138" s="14" t="s">
        <v>118</v>
      </c>
      <c r="BM138" s="208" t="s">
        <v>258</v>
      </c>
    </row>
    <row r="139" s="2" customFormat="1">
      <c r="A139" s="35"/>
      <c r="B139" s="36"/>
      <c r="C139" s="37"/>
      <c r="D139" s="210" t="s">
        <v>129</v>
      </c>
      <c r="E139" s="37"/>
      <c r="F139" s="211" t="s">
        <v>259</v>
      </c>
      <c r="G139" s="37"/>
      <c r="H139" s="37"/>
      <c r="I139" s="212"/>
      <c r="J139" s="37"/>
      <c r="K139" s="37"/>
      <c r="L139" s="41"/>
      <c r="M139" s="213"/>
      <c r="N139" s="214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129</v>
      </c>
      <c r="AU139" s="14" t="s">
        <v>82</v>
      </c>
    </row>
    <row r="140" s="2" customFormat="1" ht="33" customHeight="1">
      <c r="A140" s="35"/>
      <c r="B140" s="36"/>
      <c r="C140" s="215" t="s">
        <v>260</v>
      </c>
      <c r="D140" s="215" t="s">
        <v>230</v>
      </c>
      <c r="E140" s="216" t="s">
        <v>261</v>
      </c>
      <c r="F140" s="217" t="s">
        <v>262</v>
      </c>
      <c r="G140" s="218" t="s">
        <v>117</v>
      </c>
      <c r="H140" s="219">
        <v>1</v>
      </c>
      <c r="I140" s="220"/>
      <c r="J140" s="221">
        <f>ROUND(I140*H140,2)</f>
        <v>0</v>
      </c>
      <c r="K140" s="217" t="s">
        <v>19</v>
      </c>
      <c r="L140" s="222"/>
      <c r="M140" s="223" t="s">
        <v>19</v>
      </c>
      <c r="N140" s="224" t="s">
        <v>43</v>
      </c>
      <c r="O140" s="81"/>
      <c r="P140" s="206">
        <f>O140*H140</f>
        <v>0</v>
      </c>
      <c r="Q140" s="206">
        <v>0.0032000000000000002</v>
      </c>
      <c r="R140" s="206">
        <f>Q140*H140</f>
        <v>0.0032000000000000002</v>
      </c>
      <c r="S140" s="206">
        <v>0</v>
      </c>
      <c r="T140" s="20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8" t="s">
        <v>234</v>
      </c>
      <c r="AT140" s="208" t="s">
        <v>230</v>
      </c>
      <c r="AU140" s="208" t="s">
        <v>82</v>
      </c>
      <c r="AY140" s="14" t="s">
        <v>111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4" t="s">
        <v>80</v>
      </c>
      <c r="BK140" s="209">
        <f>ROUND(I140*H140,2)</f>
        <v>0</v>
      </c>
      <c r="BL140" s="14" t="s">
        <v>118</v>
      </c>
      <c r="BM140" s="208" t="s">
        <v>263</v>
      </c>
    </row>
    <row r="141" s="2" customFormat="1" ht="62.7" customHeight="1">
      <c r="A141" s="35"/>
      <c r="B141" s="36"/>
      <c r="C141" s="215" t="s">
        <v>264</v>
      </c>
      <c r="D141" s="215" t="s">
        <v>230</v>
      </c>
      <c r="E141" s="216" t="s">
        <v>265</v>
      </c>
      <c r="F141" s="217" t="s">
        <v>266</v>
      </c>
      <c r="G141" s="218" t="s">
        <v>117</v>
      </c>
      <c r="H141" s="219">
        <v>1</v>
      </c>
      <c r="I141" s="220"/>
      <c r="J141" s="221">
        <f>ROUND(I141*H141,2)</f>
        <v>0</v>
      </c>
      <c r="K141" s="217" t="s">
        <v>19</v>
      </c>
      <c r="L141" s="222"/>
      <c r="M141" s="223" t="s">
        <v>19</v>
      </c>
      <c r="N141" s="224" t="s">
        <v>43</v>
      </c>
      <c r="O141" s="81"/>
      <c r="P141" s="206">
        <f>O141*H141</f>
        <v>0</v>
      </c>
      <c r="Q141" s="206">
        <v>0.0032000000000000002</v>
      </c>
      <c r="R141" s="206">
        <f>Q141*H141</f>
        <v>0.0032000000000000002</v>
      </c>
      <c r="S141" s="206">
        <v>0</v>
      </c>
      <c r="T141" s="20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8" t="s">
        <v>234</v>
      </c>
      <c r="AT141" s="208" t="s">
        <v>230</v>
      </c>
      <c r="AU141" s="208" t="s">
        <v>82</v>
      </c>
      <c r="AY141" s="14" t="s">
        <v>111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4" t="s">
        <v>80</v>
      </c>
      <c r="BK141" s="209">
        <f>ROUND(I141*H141,2)</f>
        <v>0</v>
      </c>
      <c r="BL141" s="14" t="s">
        <v>118</v>
      </c>
      <c r="BM141" s="208" t="s">
        <v>267</v>
      </c>
    </row>
    <row r="142" s="2" customFormat="1" ht="24.15" customHeight="1">
      <c r="A142" s="35"/>
      <c r="B142" s="36"/>
      <c r="C142" s="197" t="s">
        <v>234</v>
      </c>
      <c r="D142" s="197" t="s">
        <v>114</v>
      </c>
      <c r="E142" s="198" t="s">
        <v>268</v>
      </c>
      <c r="F142" s="199" t="s">
        <v>269</v>
      </c>
      <c r="G142" s="200" t="s">
        <v>117</v>
      </c>
      <c r="H142" s="201">
        <v>1</v>
      </c>
      <c r="I142" s="202"/>
      <c r="J142" s="203">
        <f>ROUND(I142*H142,2)</f>
        <v>0</v>
      </c>
      <c r="K142" s="199" t="s">
        <v>127</v>
      </c>
      <c r="L142" s="41"/>
      <c r="M142" s="204" t="s">
        <v>19</v>
      </c>
      <c r="N142" s="205" t="s">
        <v>43</v>
      </c>
      <c r="O142" s="81"/>
      <c r="P142" s="206">
        <f>O142*H142</f>
        <v>0</v>
      </c>
      <c r="Q142" s="206">
        <v>0.00027999999999999998</v>
      </c>
      <c r="R142" s="206">
        <f>Q142*H142</f>
        <v>0.00027999999999999998</v>
      </c>
      <c r="S142" s="206">
        <v>0.0041000000000000003</v>
      </c>
      <c r="T142" s="207">
        <f>S142*H142</f>
        <v>0.0041000000000000003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8" t="s">
        <v>118</v>
      </c>
      <c r="AT142" s="208" t="s">
        <v>114</v>
      </c>
      <c r="AU142" s="208" t="s">
        <v>82</v>
      </c>
      <c r="AY142" s="14" t="s">
        <v>111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4" t="s">
        <v>80</v>
      </c>
      <c r="BK142" s="209">
        <f>ROUND(I142*H142,2)</f>
        <v>0</v>
      </c>
      <c r="BL142" s="14" t="s">
        <v>118</v>
      </c>
      <c r="BM142" s="208" t="s">
        <v>270</v>
      </c>
    </row>
    <row r="143" s="2" customFormat="1">
      <c r="A143" s="35"/>
      <c r="B143" s="36"/>
      <c r="C143" s="37"/>
      <c r="D143" s="210" t="s">
        <v>129</v>
      </c>
      <c r="E143" s="37"/>
      <c r="F143" s="211" t="s">
        <v>271</v>
      </c>
      <c r="G143" s="37"/>
      <c r="H143" s="37"/>
      <c r="I143" s="212"/>
      <c r="J143" s="37"/>
      <c r="K143" s="37"/>
      <c r="L143" s="41"/>
      <c r="M143" s="213"/>
      <c r="N143" s="214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129</v>
      </c>
      <c r="AU143" s="14" t="s">
        <v>82</v>
      </c>
    </row>
    <row r="144" s="2" customFormat="1" ht="44.25" customHeight="1">
      <c r="A144" s="35"/>
      <c r="B144" s="36"/>
      <c r="C144" s="197" t="s">
        <v>272</v>
      </c>
      <c r="D144" s="197" t="s">
        <v>114</v>
      </c>
      <c r="E144" s="198" t="s">
        <v>273</v>
      </c>
      <c r="F144" s="199" t="s">
        <v>274</v>
      </c>
      <c r="G144" s="200" t="s">
        <v>275</v>
      </c>
      <c r="H144" s="201">
        <v>0.14999999999999999</v>
      </c>
      <c r="I144" s="202"/>
      <c r="J144" s="203">
        <f>ROUND(I144*H144,2)</f>
        <v>0</v>
      </c>
      <c r="K144" s="199" t="s">
        <v>127</v>
      </c>
      <c r="L144" s="41"/>
      <c r="M144" s="204" t="s">
        <v>19</v>
      </c>
      <c r="N144" s="205" t="s">
        <v>43</v>
      </c>
      <c r="O144" s="81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8" t="s">
        <v>118</v>
      </c>
      <c r="AT144" s="208" t="s">
        <v>114</v>
      </c>
      <c r="AU144" s="208" t="s">
        <v>82</v>
      </c>
      <c r="AY144" s="14" t="s">
        <v>111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4" t="s">
        <v>80</v>
      </c>
      <c r="BK144" s="209">
        <f>ROUND(I144*H144,2)</f>
        <v>0</v>
      </c>
      <c r="BL144" s="14" t="s">
        <v>118</v>
      </c>
      <c r="BM144" s="208" t="s">
        <v>276</v>
      </c>
    </row>
    <row r="145" s="2" customFormat="1">
      <c r="A145" s="35"/>
      <c r="B145" s="36"/>
      <c r="C145" s="37"/>
      <c r="D145" s="210" t="s">
        <v>129</v>
      </c>
      <c r="E145" s="37"/>
      <c r="F145" s="211" t="s">
        <v>277</v>
      </c>
      <c r="G145" s="37"/>
      <c r="H145" s="37"/>
      <c r="I145" s="212"/>
      <c r="J145" s="37"/>
      <c r="K145" s="37"/>
      <c r="L145" s="41"/>
      <c r="M145" s="213"/>
      <c r="N145" s="214"/>
      <c r="O145" s="81"/>
      <c r="P145" s="81"/>
      <c r="Q145" s="81"/>
      <c r="R145" s="81"/>
      <c r="S145" s="81"/>
      <c r="T145" s="82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129</v>
      </c>
      <c r="AU145" s="14" t="s">
        <v>82</v>
      </c>
    </row>
    <row r="146" s="12" customFormat="1" ht="22.8" customHeight="1">
      <c r="A146" s="12"/>
      <c r="B146" s="181"/>
      <c r="C146" s="182"/>
      <c r="D146" s="183" t="s">
        <v>71</v>
      </c>
      <c r="E146" s="195" t="s">
        <v>278</v>
      </c>
      <c r="F146" s="195" t="s">
        <v>279</v>
      </c>
      <c r="G146" s="182"/>
      <c r="H146" s="182"/>
      <c r="I146" s="185"/>
      <c r="J146" s="196">
        <f>BK146</f>
        <v>0</v>
      </c>
      <c r="K146" s="182"/>
      <c r="L146" s="187"/>
      <c r="M146" s="188"/>
      <c r="N146" s="189"/>
      <c r="O146" s="189"/>
      <c r="P146" s="190">
        <f>SUM(P147:P178)</f>
        <v>0</v>
      </c>
      <c r="Q146" s="189"/>
      <c r="R146" s="190">
        <f>SUM(R147:R178)</f>
        <v>0.013439999999999995</v>
      </c>
      <c r="S146" s="189"/>
      <c r="T146" s="191">
        <f>SUM(T147:T178)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2" t="s">
        <v>82</v>
      </c>
      <c r="AT146" s="193" t="s">
        <v>71</v>
      </c>
      <c r="AU146" s="193" t="s">
        <v>80</v>
      </c>
      <c r="AY146" s="192" t="s">
        <v>111</v>
      </c>
      <c r="BK146" s="194">
        <f>SUM(BK147:BK178)</f>
        <v>0</v>
      </c>
    </row>
    <row r="147" s="2" customFormat="1" ht="24.15" customHeight="1">
      <c r="A147" s="35"/>
      <c r="B147" s="36"/>
      <c r="C147" s="197" t="s">
        <v>280</v>
      </c>
      <c r="D147" s="197" t="s">
        <v>114</v>
      </c>
      <c r="E147" s="198" t="s">
        <v>281</v>
      </c>
      <c r="F147" s="199" t="s">
        <v>282</v>
      </c>
      <c r="G147" s="200" t="s">
        <v>283</v>
      </c>
      <c r="H147" s="201">
        <v>60</v>
      </c>
      <c r="I147" s="202"/>
      <c r="J147" s="203">
        <f>ROUND(I147*H147,2)</f>
        <v>0</v>
      </c>
      <c r="K147" s="199" t="s">
        <v>19</v>
      </c>
      <c r="L147" s="41"/>
      <c r="M147" s="204" t="s">
        <v>19</v>
      </c>
      <c r="N147" s="205" t="s">
        <v>43</v>
      </c>
      <c r="O147" s="81"/>
      <c r="P147" s="206">
        <f>O147*H147</f>
        <v>0</v>
      </c>
      <c r="Q147" s="206">
        <v>6.0000000000000002E-05</v>
      </c>
      <c r="R147" s="206">
        <f>Q147*H147</f>
        <v>0.0035999999999999999</v>
      </c>
      <c r="S147" s="206">
        <v>0</v>
      </c>
      <c r="T147" s="20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8" t="s">
        <v>118</v>
      </c>
      <c r="AT147" s="208" t="s">
        <v>114</v>
      </c>
      <c r="AU147" s="208" t="s">
        <v>82</v>
      </c>
      <c r="AY147" s="14" t="s">
        <v>111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4" t="s">
        <v>80</v>
      </c>
      <c r="BK147" s="209">
        <f>ROUND(I147*H147,2)</f>
        <v>0</v>
      </c>
      <c r="BL147" s="14" t="s">
        <v>118</v>
      </c>
      <c r="BM147" s="208" t="s">
        <v>284</v>
      </c>
    </row>
    <row r="148" s="2" customFormat="1" ht="55.5" customHeight="1">
      <c r="A148" s="35"/>
      <c r="B148" s="36"/>
      <c r="C148" s="215" t="s">
        <v>285</v>
      </c>
      <c r="D148" s="215" t="s">
        <v>230</v>
      </c>
      <c r="E148" s="216" t="s">
        <v>286</v>
      </c>
      <c r="F148" s="217" t="s">
        <v>287</v>
      </c>
      <c r="G148" s="218" t="s">
        <v>283</v>
      </c>
      <c r="H148" s="219">
        <v>60</v>
      </c>
      <c r="I148" s="220"/>
      <c r="J148" s="221">
        <f>ROUND(I148*H148,2)</f>
        <v>0</v>
      </c>
      <c r="K148" s="217" t="s">
        <v>19</v>
      </c>
      <c r="L148" s="222"/>
      <c r="M148" s="223" t="s">
        <v>19</v>
      </c>
      <c r="N148" s="224" t="s">
        <v>43</v>
      </c>
      <c r="O148" s="81"/>
      <c r="P148" s="206">
        <f>O148*H148</f>
        <v>0</v>
      </c>
      <c r="Q148" s="206">
        <v>6.0000000000000002E-05</v>
      </c>
      <c r="R148" s="206">
        <f>Q148*H148</f>
        <v>0.0035999999999999999</v>
      </c>
      <c r="S148" s="206">
        <v>0</v>
      </c>
      <c r="T148" s="20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8" t="s">
        <v>234</v>
      </c>
      <c r="AT148" s="208" t="s">
        <v>230</v>
      </c>
      <c r="AU148" s="208" t="s">
        <v>82</v>
      </c>
      <c r="AY148" s="14" t="s">
        <v>111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4" t="s">
        <v>80</v>
      </c>
      <c r="BK148" s="209">
        <f>ROUND(I148*H148,2)</f>
        <v>0</v>
      </c>
      <c r="BL148" s="14" t="s">
        <v>118</v>
      </c>
      <c r="BM148" s="208" t="s">
        <v>288</v>
      </c>
    </row>
    <row r="149" s="2" customFormat="1" ht="16.5" customHeight="1">
      <c r="A149" s="35"/>
      <c r="B149" s="36"/>
      <c r="C149" s="197" t="s">
        <v>289</v>
      </c>
      <c r="D149" s="197" t="s">
        <v>114</v>
      </c>
      <c r="E149" s="198" t="s">
        <v>290</v>
      </c>
      <c r="F149" s="199" t="s">
        <v>291</v>
      </c>
      <c r="G149" s="200" t="s">
        <v>173</v>
      </c>
      <c r="H149" s="201">
        <v>1</v>
      </c>
      <c r="I149" s="202"/>
      <c r="J149" s="203">
        <f>ROUND(I149*H149,2)</f>
        <v>0</v>
      </c>
      <c r="K149" s="199" t="s">
        <v>19</v>
      </c>
      <c r="L149" s="41"/>
      <c r="M149" s="204" t="s">
        <v>19</v>
      </c>
      <c r="N149" s="205" t="s">
        <v>43</v>
      </c>
      <c r="O149" s="81"/>
      <c r="P149" s="206">
        <f>O149*H149</f>
        <v>0</v>
      </c>
      <c r="Q149" s="206">
        <v>6.0000000000000002E-05</v>
      </c>
      <c r="R149" s="206">
        <f>Q149*H149</f>
        <v>6.0000000000000002E-05</v>
      </c>
      <c r="S149" s="206">
        <v>0</v>
      </c>
      <c r="T149" s="20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8" t="s">
        <v>118</v>
      </c>
      <c r="AT149" s="208" t="s">
        <v>114</v>
      </c>
      <c r="AU149" s="208" t="s">
        <v>82</v>
      </c>
      <c r="AY149" s="14" t="s">
        <v>111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4" t="s">
        <v>80</v>
      </c>
      <c r="BK149" s="209">
        <f>ROUND(I149*H149,2)</f>
        <v>0</v>
      </c>
      <c r="BL149" s="14" t="s">
        <v>118</v>
      </c>
      <c r="BM149" s="208" t="s">
        <v>292</v>
      </c>
    </row>
    <row r="150" s="2" customFormat="1" ht="21.75" customHeight="1">
      <c r="A150" s="35"/>
      <c r="B150" s="36"/>
      <c r="C150" s="197" t="s">
        <v>293</v>
      </c>
      <c r="D150" s="197" t="s">
        <v>114</v>
      </c>
      <c r="E150" s="198" t="s">
        <v>294</v>
      </c>
      <c r="F150" s="199" t="s">
        <v>295</v>
      </c>
      <c r="G150" s="200" t="s">
        <v>173</v>
      </c>
      <c r="H150" s="201">
        <v>1</v>
      </c>
      <c r="I150" s="202"/>
      <c r="J150" s="203">
        <f>ROUND(I150*H150,2)</f>
        <v>0</v>
      </c>
      <c r="K150" s="199" t="s">
        <v>19</v>
      </c>
      <c r="L150" s="41"/>
      <c r="M150" s="204" t="s">
        <v>19</v>
      </c>
      <c r="N150" s="205" t="s">
        <v>43</v>
      </c>
      <c r="O150" s="81"/>
      <c r="P150" s="206">
        <f>O150*H150</f>
        <v>0</v>
      </c>
      <c r="Q150" s="206">
        <v>6.0000000000000002E-05</v>
      </c>
      <c r="R150" s="206">
        <f>Q150*H150</f>
        <v>6.0000000000000002E-05</v>
      </c>
      <c r="S150" s="206">
        <v>0</v>
      </c>
      <c r="T150" s="20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8" t="s">
        <v>118</v>
      </c>
      <c r="AT150" s="208" t="s">
        <v>114</v>
      </c>
      <c r="AU150" s="208" t="s">
        <v>82</v>
      </c>
      <c r="AY150" s="14" t="s">
        <v>111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4" t="s">
        <v>80</v>
      </c>
      <c r="BK150" s="209">
        <f>ROUND(I150*H150,2)</f>
        <v>0</v>
      </c>
      <c r="BL150" s="14" t="s">
        <v>118</v>
      </c>
      <c r="BM150" s="208" t="s">
        <v>296</v>
      </c>
    </row>
    <row r="151" s="2" customFormat="1" ht="16.5" customHeight="1">
      <c r="A151" s="35"/>
      <c r="B151" s="36"/>
      <c r="C151" s="197" t="s">
        <v>297</v>
      </c>
      <c r="D151" s="197" t="s">
        <v>114</v>
      </c>
      <c r="E151" s="198" t="s">
        <v>298</v>
      </c>
      <c r="F151" s="199" t="s">
        <v>299</v>
      </c>
      <c r="G151" s="200" t="s">
        <v>173</v>
      </c>
      <c r="H151" s="201">
        <v>1</v>
      </c>
      <c r="I151" s="202"/>
      <c r="J151" s="203">
        <f>ROUND(I151*H151,2)</f>
        <v>0</v>
      </c>
      <c r="K151" s="199" t="s">
        <v>19</v>
      </c>
      <c r="L151" s="41"/>
      <c r="M151" s="204" t="s">
        <v>19</v>
      </c>
      <c r="N151" s="205" t="s">
        <v>43</v>
      </c>
      <c r="O151" s="81"/>
      <c r="P151" s="206">
        <f>O151*H151</f>
        <v>0</v>
      </c>
      <c r="Q151" s="206">
        <v>6.0000000000000002E-05</v>
      </c>
      <c r="R151" s="206">
        <f>Q151*H151</f>
        <v>6.0000000000000002E-05</v>
      </c>
      <c r="S151" s="206">
        <v>0</v>
      </c>
      <c r="T151" s="20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8" t="s">
        <v>118</v>
      </c>
      <c r="AT151" s="208" t="s">
        <v>114</v>
      </c>
      <c r="AU151" s="208" t="s">
        <v>82</v>
      </c>
      <c r="AY151" s="14" t="s">
        <v>111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4" t="s">
        <v>80</v>
      </c>
      <c r="BK151" s="209">
        <f>ROUND(I151*H151,2)</f>
        <v>0</v>
      </c>
      <c r="BL151" s="14" t="s">
        <v>118</v>
      </c>
      <c r="BM151" s="208" t="s">
        <v>300</v>
      </c>
    </row>
    <row r="152" s="2" customFormat="1" ht="16.5" customHeight="1">
      <c r="A152" s="35"/>
      <c r="B152" s="36"/>
      <c r="C152" s="197" t="s">
        <v>301</v>
      </c>
      <c r="D152" s="197" t="s">
        <v>114</v>
      </c>
      <c r="E152" s="198" t="s">
        <v>302</v>
      </c>
      <c r="F152" s="199" t="s">
        <v>303</v>
      </c>
      <c r="G152" s="200" t="s">
        <v>117</v>
      </c>
      <c r="H152" s="201">
        <v>1</v>
      </c>
      <c r="I152" s="202"/>
      <c r="J152" s="203">
        <f>ROUND(I152*H152,2)</f>
        <v>0</v>
      </c>
      <c r="K152" s="199" t="s">
        <v>19</v>
      </c>
      <c r="L152" s="41"/>
      <c r="M152" s="204" t="s">
        <v>19</v>
      </c>
      <c r="N152" s="205" t="s">
        <v>43</v>
      </c>
      <c r="O152" s="81"/>
      <c r="P152" s="206">
        <f>O152*H152</f>
        <v>0</v>
      </c>
      <c r="Q152" s="206">
        <v>6.0000000000000002E-05</v>
      </c>
      <c r="R152" s="206">
        <f>Q152*H152</f>
        <v>6.0000000000000002E-05</v>
      </c>
      <c r="S152" s="206">
        <v>0</v>
      </c>
      <c r="T152" s="20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8" t="s">
        <v>118</v>
      </c>
      <c r="AT152" s="208" t="s">
        <v>114</v>
      </c>
      <c r="AU152" s="208" t="s">
        <v>82</v>
      </c>
      <c r="AY152" s="14" t="s">
        <v>111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4" t="s">
        <v>80</v>
      </c>
      <c r="BK152" s="209">
        <f>ROUND(I152*H152,2)</f>
        <v>0</v>
      </c>
      <c r="BL152" s="14" t="s">
        <v>118</v>
      </c>
      <c r="BM152" s="208" t="s">
        <v>304</v>
      </c>
    </row>
    <row r="153" s="2" customFormat="1" ht="16.5" customHeight="1">
      <c r="A153" s="35"/>
      <c r="B153" s="36"/>
      <c r="C153" s="215" t="s">
        <v>305</v>
      </c>
      <c r="D153" s="215" t="s">
        <v>230</v>
      </c>
      <c r="E153" s="216" t="s">
        <v>306</v>
      </c>
      <c r="F153" s="217" t="s">
        <v>307</v>
      </c>
      <c r="G153" s="218" t="s">
        <v>117</v>
      </c>
      <c r="H153" s="219">
        <v>1</v>
      </c>
      <c r="I153" s="220"/>
      <c r="J153" s="221">
        <f>ROUND(I153*H153,2)</f>
        <v>0</v>
      </c>
      <c r="K153" s="217" t="s">
        <v>19</v>
      </c>
      <c r="L153" s="222"/>
      <c r="M153" s="223" t="s">
        <v>19</v>
      </c>
      <c r="N153" s="224" t="s">
        <v>43</v>
      </c>
      <c r="O153" s="81"/>
      <c r="P153" s="206">
        <f>O153*H153</f>
        <v>0</v>
      </c>
      <c r="Q153" s="206">
        <v>6.0000000000000002E-05</v>
      </c>
      <c r="R153" s="206">
        <f>Q153*H153</f>
        <v>6.0000000000000002E-05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8" t="s">
        <v>234</v>
      </c>
      <c r="AT153" s="208" t="s">
        <v>230</v>
      </c>
      <c r="AU153" s="208" t="s">
        <v>82</v>
      </c>
      <c r="AY153" s="14" t="s">
        <v>111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4" t="s">
        <v>80</v>
      </c>
      <c r="BK153" s="209">
        <f>ROUND(I153*H153,2)</f>
        <v>0</v>
      </c>
      <c r="BL153" s="14" t="s">
        <v>118</v>
      </c>
      <c r="BM153" s="208" t="s">
        <v>308</v>
      </c>
    </row>
    <row r="154" s="2" customFormat="1" ht="16.5" customHeight="1">
      <c r="A154" s="35"/>
      <c r="B154" s="36"/>
      <c r="C154" s="215" t="s">
        <v>309</v>
      </c>
      <c r="D154" s="215" t="s">
        <v>230</v>
      </c>
      <c r="E154" s="216" t="s">
        <v>310</v>
      </c>
      <c r="F154" s="217" t="s">
        <v>311</v>
      </c>
      <c r="G154" s="218" t="s">
        <v>117</v>
      </c>
      <c r="H154" s="219">
        <v>4</v>
      </c>
      <c r="I154" s="220"/>
      <c r="J154" s="221">
        <f>ROUND(I154*H154,2)</f>
        <v>0</v>
      </c>
      <c r="K154" s="217" t="s">
        <v>19</v>
      </c>
      <c r="L154" s="222"/>
      <c r="M154" s="223" t="s">
        <v>19</v>
      </c>
      <c r="N154" s="224" t="s">
        <v>43</v>
      </c>
      <c r="O154" s="81"/>
      <c r="P154" s="206">
        <f>O154*H154</f>
        <v>0</v>
      </c>
      <c r="Q154" s="206">
        <v>6.0000000000000002E-05</v>
      </c>
      <c r="R154" s="206">
        <f>Q154*H154</f>
        <v>0.00024000000000000001</v>
      </c>
      <c r="S154" s="206">
        <v>0</v>
      </c>
      <c r="T154" s="20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8" t="s">
        <v>234</v>
      </c>
      <c r="AT154" s="208" t="s">
        <v>230</v>
      </c>
      <c r="AU154" s="208" t="s">
        <v>82</v>
      </c>
      <c r="AY154" s="14" t="s">
        <v>111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4" t="s">
        <v>80</v>
      </c>
      <c r="BK154" s="209">
        <f>ROUND(I154*H154,2)</f>
        <v>0</v>
      </c>
      <c r="BL154" s="14" t="s">
        <v>118</v>
      </c>
      <c r="BM154" s="208" t="s">
        <v>312</v>
      </c>
    </row>
    <row r="155" s="2" customFormat="1" ht="16.5" customHeight="1">
      <c r="A155" s="35"/>
      <c r="B155" s="36"/>
      <c r="C155" s="215" t="s">
        <v>313</v>
      </c>
      <c r="D155" s="215" t="s">
        <v>230</v>
      </c>
      <c r="E155" s="216" t="s">
        <v>314</v>
      </c>
      <c r="F155" s="217" t="s">
        <v>315</v>
      </c>
      <c r="G155" s="218" t="s">
        <v>117</v>
      </c>
      <c r="H155" s="219">
        <v>1</v>
      </c>
      <c r="I155" s="220"/>
      <c r="J155" s="221">
        <f>ROUND(I155*H155,2)</f>
        <v>0</v>
      </c>
      <c r="K155" s="217" t="s">
        <v>19</v>
      </c>
      <c r="L155" s="222"/>
      <c r="M155" s="223" t="s">
        <v>19</v>
      </c>
      <c r="N155" s="224" t="s">
        <v>43</v>
      </c>
      <c r="O155" s="81"/>
      <c r="P155" s="206">
        <f>O155*H155</f>
        <v>0</v>
      </c>
      <c r="Q155" s="206">
        <v>6.0000000000000002E-05</v>
      </c>
      <c r="R155" s="206">
        <f>Q155*H155</f>
        <v>6.0000000000000002E-05</v>
      </c>
      <c r="S155" s="206">
        <v>0</v>
      </c>
      <c r="T155" s="20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8" t="s">
        <v>234</v>
      </c>
      <c r="AT155" s="208" t="s">
        <v>230</v>
      </c>
      <c r="AU155" s="208" t="s">
        <v>82</v>
      </c>
      <c r="AY155" s="14" t="s">
        <v>111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4" t="s">
        <v>80</v>
      </c>
      <c r="BK155" s="209">
        <f>ROUND(I155*H155,2)</f>
        <v>0</v>
      </c>
      <c r="BL155" s="14" t="s">
        <v>118</v>
      </c>
      <c r="BM155" s="208" t="s">
        <v>316</v>
      </c>
    </row>
    <row r="156" s="2" customFormat="1" ht="16.5" customHeight="1">
      <c r="A156" s="35"/>
      <c r="B156" s="36"/>
      <c r="C156" s="215" t="s">
        <v>317</v>
      </c>
      <c r="D156" s="215" t="s">
        <v>230</v>
      </c>
      <c r="E156" s="216" t="s">
        <v>318</v>
      </c>
      <c r="F156" s="217" t="s">
        <v>319</v>
      </c>
      <c r="G156" s="218" t="s">
        <v>117</v>
      </c>
      <c r="H156" s="219">
        <v>1</v>
      </c>
      <c r="I156" s="220"/>
      <c r="J156" s="221">
        <f>ROUND(I156*H156,2)</f>
        <v>0</v>
      </c>
      <c r="K156" s="217" t="s">
        <v>19</v>
      </c>
      <c r="L156" s="222"/>
      <c r="M156" s="223" t="s">
        <v>19</v>
      </c>
      <c r="N156" s="224" t="s">
        <v>43</v>
      </c>
      <c r="O156" s="81"/>
      <c r="P156" s="206">
        <f>O156*H156</f>
        <v>0</v>
      </c>
      <c r="Q156" s="206">
        <v>6.0000000000000002E-05</v>
      </c>
      <c r="R156" s="206">
        <f>Q156*H156</f>
        <v>6.0000000000000002E-05</v>
      </c>
      <c r="S156" s="206">
        <v>0</v>
      </c>
      <c r="T156" s="20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8" t="s">
        <v>234</v>
      </c>
      <c r="AT156" s="208" t="s">
        <v>230</v>
      </c>
      <c r="AU156" s="208" t="s">
        <v>82</v>
      </c>
      <c r="AY156" s="14" t="s">
        <v>111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4" t="s">
        <v>80</v>
      </c>
      <c r="BK156" s="209">
        <f>ROUND(I156*H156,2)</f>
        <v>0</v>
      </c>
      <c r="BL156" s="14" t="s">
        <v>118</v>
      </c>
      <c r="BM156" s="208" t="s">
        <v>320</v>
      </c>
    </row>
    <row r="157" s="2" customFormat="1" ht="16.5" customHeight="1">
      <c r="A157" s="35"/>
      <c r="B157" s="36"/>
      <c r="C157" s="215" t="s">
        <v>321</v>
      </c>
      <c r="D157" s="215" t="s">
        <v>230</v>
      </c>
      <c r="E157" s="216" t="s">
        <v>322</v>
      </c>
      <c r="F157" s="217" t="s">
        <v>323</v>
      </c>
      <c r="G157" s="218" t="s">
        <v>117</v>
      </c>
      <c r="H157" s="219">
        <v>1</v>
      </c>
      <c r="I157" s="220"/>
      <c r="J157" s="221">
        <f>ROUND(I157*H157,2)</f>
        <v>0</v>
      </c>
      <c r="K157" s="217" t="s">
        <v>19</v>
      </c>
      <c r="L157" s="222"/>
      <c r="M157" s="223" t="s">
        <v>19</v>
      </c>
      <c r="N157" s="224" t="s">
        <v>43</v>
      </c>
      <c r="O157" s="81"/>
      <c r="P157" s="206">
        <f>O157*H157</f>
        <v>0</v>
      </c>
      <c r="Q157" s="206">
        <v>6.0000000000000002E-05</v>
      </c>
      <c r="R157" s="206">
        <f>Q157*H157</f>
        <v>6.0000000000000002E-05</v>
      </c>
      <c r="S157" s="206">
        <v>0</v>
      </c>
      <c r="T157" s="20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8" t="s">
        <v>234</v>
      </c>
      <c r="AT157" s="208" t="s">
        <v>230</v>
      </c>
      <c r="AU157" s="208" t="s">
        <v>82</v>
      </c>
      <c r="AY157" s="14" t="s">
        <v>111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4" t="s">
        <v>80</v>
      </c>
      <c r="BK157" s="209">
        <f>ROUND(I157*H157,2)</f>
        <v>0</v>
      </c>
      <c r="BL157" s="14" t="s">
        <v>118</v>
      </c>
      <c r="BM157" s="208" t="s">
        <v>324</v>
      </c>
    </row>
    <row r="158" s="2" customFormat="1" ht="16.5" customHeight="1">
      <c r="A158" s="35"/>
      <c r="B158" s="36"/>
      <c r="C158" s="215" t="s">
        <v>325</v>
      </c>
      <c r="D158" s="215" t="s">
        <v>230</v>
      </c>
      <c r="E158" s="216" t="s">
        <v>326</v>
      </c>
      <c r="F158" s="217" t="s">
        <v>327</v>
      </c>
      <c r="G158" s="218" t="s">
        <v>117</v>
      </c>
      <c r="H158" s="219">
        <v>1</v>
      </c>
      <c r="I158" s="220"/>
      <c r="J158" s="221">
        <f>ROUND(I158*H158,2)</f>
        <v>0</v>
      </c>
      <c r="K158" s="217" t="s">
        <v>19</v>
      </c>
      <c r="L158" s="222"/>
      <c r="M158" s="223" t="s">
        <v>19</v>
      </c>
      <c r="N158" s="224" t="s">
        <v>43</v>
      </c>
      <c r="O158" s="81"/>
      <c r="P158" s="206">
        <f>O158*H158</f>
        <v>0</v>
      </c>
      <c r="Q158" s="206">
        <v>6.0000000000000002E-05</v>
      </c>
      <c r="R158" s="206">
        <f>Q158*H158</f>
        <v>6.0000000000000002E-05</v>
      </c>
      <c r="S158" s="206">
        <v>0</v>
      </c>
      <c r="T158" s="20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8" t="s">
        <v>234</v>
      </c>
      <c r="AT158" s="208" t="s">
        <v>230</v>
      </c>
      <c r="AU158" s="208" t="s">
        <v>82</v>
      </c>
      <c r="AY158" s="14" t="s">
        <v>111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4" t="s">
        <v>80</v>
      </c>
      <c r="BK158" s="209">
        <f>ROUND(I158*H158,2)</f>
        <v>0</v>
      </c>
      <c r="BL158" s="14" t="s">
        <v>118</v>
      </c>
      <c r="BM158" s="208" t="s">
        <v>328</v>
      </c>
    </row>
    <row r="159" s="2" customFormat="1" ht="16.5" customHeight="1">
      <c r="A159" s="35"/>
      <c r="B159" s="36"/>
      <c r="C159" s="215" t="s">
        <v>329</v>
      </c>
      <c r="D159" s="215" t="s">
        <v>230</v>
      </c>
      <c r="E159" s="216" t="s">
        <v>330</v>
      </c>
      <c r="F159" s="217" t="s">
        <v>331</v>
      </c>
      <c r="G159" s="218" t="s">
        <v>117</v>
      </c>
      <c r="H159" s="219">
        <v>1</v>
      </c>
      <c r="I159" s="220"/>
      <c r="J159" s="221">
        <f>ROUND(I159*H159,2)</f>
        <v>0</v>
      </c>
      <c r="K159" s="217" t="s">
        <v>19</v>
      </c>
      <c r="L159" s="222"/>
      <c r="M159" s="223" t="s">
        <v>19</v>
      </c>
      <c r="N159" s="224" t="s">
        <v>43</v>
      </c>
      <c r="O159" s="81"/>
      <c r="P159" s="206">
        <f>O159*H159</f>
        <v>0</v>
      </c>
      <c r="Q159" s="206">
        <v>6.0000000000000002E-05</v>
      </c>
      <c r="R159" s="206">
        <f>Q159*H159</f>
        <v>6.0000000000000002E-05</v>
      </c>
      <c r="S159" s="206">
        <v>0</v>
      </c>
      <c r="T159" s="20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8" t="s">
        <v>234</v>
      </c>
      <c r="AT159" s="208" t="s">
        <v>230</v>
      </c>
      <c r="AU159" s="208" t="s">
        <v>82</v>
      </c>
      <c r="AY159" s="14" t="s">
        <v>111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4" t="s">
        <v>80</v>
      </c>
      <c r="BK159" s="209">
        <f>ROUND(I159*H159,2)</f>
        <v>0</v>
      </c>
      <c r="BL159" s="14" t="s">
        <v>118</v>
      </c>
      <c r="BM159" s="208" t="s">
        <v>332</v>
      </c>
    </row>
    <row r="160" s="2" customFormat="1" ht="21.75" customHeight="1">
      <c r="A160" s="35"/>
      <c r="B160" s="36"/>
      <c r="C160" s="215" t="s">
        <v>333</v>
      </c>
      <c r="D160" s="215" t="s">
        <v>230</v>
      </c>
      <c r="E160" s="216" t="s">
        <v>334</v>
      </c>
      <c r="F160" s="217" t="s">
        <v>335</v>
      </c>
      <c r="G160" s="218" t="s">
        <v>117</v>
      </c>
      <c r="H160" s="219">
        <v>1</v>
      </c>
      <c r="I160" s="220"/>
      <c r="J160" s="221">
        <f>ROUND(I160*H160,2)</f>
        <v>0</v>
      </c>
      <c r="K160" s="217" t="s">
        <v>19</v>
      </c>
      <c r="L160" s="222"/>
      <c r="M160" s="223" t="s">
        <v>19</v>
      </c>
      <c r="N160" s="224" t="s">
        <v>43</v>
      </c>
      <c r="O160" s="81"/>
      <c r="P160" s="206">
        <f>O160*H160</f>
        <v>0</v>
      </c>
      <c r="Q160" s="206">
        <v>6.0000000000000002E-05</v>
      </c>
      <c r="R160" s="206">
        <f>Q160*H160</f>
        <v>6.0000000000000002E-05</v>
      </c>
      <c r="S160" s="206">
        <v>0</v>
      </c>
      <c r="T160" s="20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8" t="s">
        <v>234</v>
      </c>
      <c r="AT160" s="208" t="s">
        <v>230</v>
      </c>
      <c r="AU160" s="208" t="s">
        <v>82</v>
      </c>
      <c r="AY160" s="14" t="s">
        <v>111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4" t="s">
        <v>80</v>
      </c>
      <c r="BK160" s="209">
        <f>ROUND(I160*H160,2)</f>
        <v>0</v>
      </c>
      <c r="BL160" s="14" t="s">
        <v>118</v>
      </c>
      <c r="BM160" s="208" t="s">
        <v>336</v>
      </c>
    </row>
    <row r="161" s="2" customFormat="1" ht="21.75" customHeight="1">
      <c r="A161" s="35"/>
      <c r="B161" s="36"/>
      <c r="C161" s="215" t="s">
        <v>337</v>
      </c>
      <c r="D161" s="215" t="s">
        <v>230</v>
      </c>
      <c r="E161" s="216" t="s">
        <v>338</v>
      </c>
      <c r="F161" s="217" t="s">
        <v>339</v>
      </c>
      <c r="G161" s="218" t="s">
        <v>117</v>
      </c>
      <c r="H161" s="219">
        <v>1</v>
      </c>
      <c r="I161" s="220"/>
      <c r="J161" s="221">
        <f>ROUND(I161*H161,2)</f>
        <v>0</v>
      </c>
      <c r="K161" s="217" t="s">
        <v>19</v>
      </c>
      <c r="L161" s="222"/>
      <c r="M161" s="223" t="s">
        <v>19</v>
      </c>
      <c r="N161" s="224" t="s">
        <v>43</v>
      </c>
      <c r="O161" s="81"/>
      <c r="P161" s="206">
        <f>O161*H161</f>
        <v>0</v>
      </c>
      <c r="Q161" s="206">
        <v>6.0000000000000002E-05</v>
      </c>
      <c r="R161" s="206">
        <f>Q161*H161</f>
        <v>6.0000000000000002E-05</v>
      </c>
      <c r="S161" s="206">
        <v>0</v>
      </c>
      <c r="T161" s="20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8" t="s">
        <v>234</v>
      </c>
      <c r="AT161" s="208" t="s">
        <v>230</v>
      </c>
      <c r="AU161" s="208" t="s">
        <v>82</v>
      </c>
      <c r="AY161" s="14" t="s">
        <v>111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4" t="s">
        <v>80</v>
      </c>
      <c r="BK161" s="209">
        <f>ROUND(I161*H161,2)</f>
        <v>0</v>
      </c>
      <c r="BL161" s="14" t="s">
        <v>118</v>
      </c>
      <c r="BM161" s="208" t="s">
        <v>340</v>
      </c>
    </row>
    <row r="162" s="2" customFormat="1" ht="16.5" customHeight="1">
      <c r="A162" s="35"/>
      <c r="B162" s="36"/>
      <c r="C162" s="215" t="s">
        <v>341</v>
      </c>
      <c r="D162" s="215" t="s">
        <v>230</v>
      </c>
      <c r="E162" s="216" t="s">
        <v>342</v>
      </c>
      <c r="F162" s="217" t="s">
        <v>343</v>
      </c>
      <c r="G162" s="218" t="s">
        <v>117</v>
      </c>
      <c r="H162" s="219">
        <v>11</v>
      </c>
      <c r="I162" s="220"/>
      <c r="J162" s="221">
        <f>ROUND(I162*H162,2)</f>
        <v>0</v>
      </c>
      <c r="K162" s="217" t="s">
        <v>19</v>
      </c>
      <c r="L162" s="222"/>
      <c r="M162" s="223" t="s">
        <v>19</v>
      </c>
      <c r="N162" s="224" t="s">
        <v>43</v>
      </c>
      <c r="O162" s="81"/>
      <c r="P162" s="206">
        <f>O162*H162</f>
        <v>0</v>
      </c>
      <c r="Q162" s="206">
        <v>6.0000000000000002E-05</v>
      </c>
      <c r="R162" s="206">
        <f>Q162*H162</f>
        <v>0.00066</v>
      </c>
      <c r="S162" s="206">
        <v>0</v>
      </c>
      <c r="T162" s="20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8" t="s">
        <v>234</v>
      </c>
      <c r="AT162" s="208" t="s">
        <v>230</v>
      </c>
      <c r="AU162" s="208" t="s">
        <v>82</v>
      </c>
      <c r="AY162" s="14" t="s">
        <v>111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4" t="s">
        <v>80</v>
      </c>
      <c r="BK162" s="209">
        <f>ROUND(I162*H162,2)</f>
        <v>0</v>
      </c>
      <c r="BL162" s="14" t="s">
        <v>118</v>
      </c>
      <c r="BM162" s="208" t="s">
        <v>344</v>
      </c>
    </row>
    <row r="163" s="2" customFormat="1" ht="16.5" customHeight="1">
      <c r="A163" s="35"/>
      <c r="B163" s="36"/>
      <c r="C163" s="215" t="s">
        <v>345</v>
      </c>
      <c r="D163" s="215" t="s">
        <v>230</v>
      </c>
      <c r="E163" s="216" t="s">
        <v>346</v>
      </c>
      <c r="F163" s="217" t="s">
        <v>347</v>
      </c>
      <c r="G163" s="218" t="s">
        <v>117</v>
      </c>
      <c r="H163" s="219">
        <v>5</v>
      </c>
      <c r="I163" s="220"/>
      <c r="J163" s="221">
        <f>ROUND(I163*H163,2)</f>
        <v>0</v>
      </c>
      <c r="K163" s="217" t="s">
        <v>19</v>
      </c>
      <c r="L163" s="222"/>
      <c r="M163" s="223" t="s">
        <v>19</v>
      </c>
      <c r="N163" s="224" t="s">
        <v>43</v>
      </c>
      <c r="O163" s="81"/>
      <c r="P163" s="206">
        <f>O163*H163</f>
        <v>0</v>
      </c>
      <c r="Q163" s="206">
        <v>6.0000000000000002E-05</v>
      </c>
      <c r="R163" s="206">
        <f>Q163*H163</f>
        <v>0.00030000000000000003</v>
      </c>
      <c r="S163" s="206">
        <v>0</v>
      </c>
      <c r="T163" s="20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8" t="s">
        <v>234</v>
      </c>
      <c r="AT163" s="208" t="s">
        <v>230</v>
      </c>
      <c r="AU163" s="208" t="s">
        <v>82</v>
      </c>
      <c r="AY163" s="14" t="s">
        <v>111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4" t="s">
        <v>80</v>
      </c>
      <c r="BK163" s="209">
        <f>ROUND(I163*H163,2)</f>
        <v>0</v>
      </c>
      <c r="BL163" s="14" t="s">
        <v>118</v>
      </c>
      <c r="BM163" s="208" t="s">
        <v>348</v>
      </c>
    </row>
    <row r="164" s="2" customFormat="1" ht="21.75" customHeight="1">
      <c r="A164" s="35"/>
      <c r="B164" s="36"/>
      <c r="C164" s="215" t="s">
        <v>349</v>
      </c>
      <c r="D164" s="215" t="s">
        <v>230</v>
      </c>
      <c r="E164" s="216" t="s">
        <v>350</v>
      </c>
      <c r="F164" s="217" t="s">
        <v>351</v>
      </c>
      <c r="G164" s="218" t="s">
        <v>117</v>
      </c>
      <c r="H164" s="219">
        <v>1</v>
      </c>
      <c r="I164" s="220"/>
      <c r="J164" s="221">
        <f>ROUND(I164*H164,2)</f>
        <v>0</v>
      </c>
      <c r="K164" s="217" t="s">
        <v>19</v>
      </c>
      <c r="L164" s="222"/>
      <c r="M164" s="223" t="s">
        <v>19</v>
      </c>
      <c r="N164" s="224" t="s">
        <v>43</v>
      </c>
      <c r="O164" s="81"/>
      <c r="P164" s="206">
        <f>O164*H164</f>
        <v>0</v>
      </c>
      <c r="Q164" s="206">
        <v>6.0000000000000002E-05</v>
      </c>
      <c r="R164" s="206">
        <f>Q164*H164</f>
        <v>6.0000000000000002E-05</v>
      </c>
      <c r="S164" s="206">
        <v>0</v>
      </c>
      <c r="T164" s="20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8" t="s">
        <v>234</v>
      </c>
      <c r="AT164" s="208" t="s">
        <v>230</v>
      </c>
      <c r="AU164" s="208" t="s">
        <v>82</v>
      </c>
      <c r="AY164" s="14" t="s">
        <v>111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4" t="s">
        <v>80</v>
      </c>
      <c r="BK164" s="209">
        <f>ROUND(I164*H164,2)</f>
        <v>0</v>
      </c>
      <c r="BL164" s="14" t="s">
        <v>118</v>
      </c>
      <c r="BM164" s="208" t="s">
        <v>352</v>
      </c>
    </row>
    <row r="165" s="2" customFormat="1" ht="16.5" customHeight="1">
      <c r="A165" s="35"/>
      <c r="B165" s="36"/>
      <c r="C165" s="215" t="s">
        <v>353</v>
      </c>
      <c r="D165" s="215" t="s">
        <v>230</v>
      </c>
      <c r="E165" s="216" t="s">
        <v>354</v>
      </c>
      <c r="F165" s="217" t="s">
        <v>355</v>
      </c>
      <c r="G165" s="218" t="s">
        <v>117</v>
      </c>
      <c r="H165" s="219">
        <v>2</v>
      </c>
      <c r="I165" s="220"/>
      <c r="J165" s="221">
        <f>ROUND(I165*H165,2)</f>
        <v>0</v>
      </c>
      <c r="K165" s="217" t="s">
        <v>19</v>
      </c>
      <c r="L165" s="222"/>
      <c r="M165" s="223" t="s">
        <v>19</v>
      </c>
      <c r="N165" s="224" t="s">
        <v>43</v>
      </c>
      <c r="O165" s="81"/>
      <c r="P165" s="206">
        <f>O165*H165</f>
        <v>0</v>
      </c>
      <c r="Q165" s="206">
        <v>6.0000000000000002E-05</v>
      </c>
      <c r="R165" s="206">
        <f>Q165*H165</f>
        <v>0.00012</v>
      </c>
      <c r="S165" s="206">
        <v>0</v>
      </c>
      <c r="T165" s="20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8" t="s">
        <v>234</v>
      </c>
      <c r="AT165" s="208" t="s">
        <v>230</v>
      </c>
      <c r="AU165" s="208" t="s">
        <v>82</v>
      </c>
      <c r="AY165" s="14" t="s">
        <v>111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4" t="s">
        <v>80</v>
      </c>
      <c r="BK165" s="209">
        <f>ROUND(I165*H165,2)</f>
        <v>0</v>
      </c>
      <c r="BL165" s="14" t="s">
        <v>118</v>
      </c>
      <c r="BM165" s="208" t="s">
        <v>356</v>
      </c>
    </row>
    <row r="166" s="2" customFormat="1" ht="16.5" customHeight="1">
      <c r="A166" s="35"/>
      <c r="B166" s="36"/>
      <c r="C166" s="215" t="s">
        <v>357</v>
      </c>
      <c r="D166" s="215" t="s">
        <v>230</v>
      </c>
      <c r="E166" s="216" t="s">
        <v>358</v>
      </c>
      <c r="F166" s="217" t="s">
        <v>359</v>
      </c>
      <c r="G166" s="218" t="s">
        <v>117</v>
      </c>
      <c r="H166" s="219">
        <v>1</v>
      </c>
      <c r="I166" s="220"/>
      <c r="J166" s="221">
        <f>ROUND(I166*H166,2)</f>
        <v>0</v>
      </c>
      <c r="K166" s="217" t="s">
        <v>19</v>
      </c>
      <c r="L166" s="222"/>
      <c r="M166" s="223" t="s">
        <v>19</v>
      </c>
      <c r="N166" s="224" t="s">
        <v>43</v>
      </c>
      <c r="O166" s="81"/>
      <c r="P166" s="206">
        <f>O166*H166</f>
        <v>0</v>
      </c>
      <c r="Q166" s="206">
        <v>6.0000000000000002E-05</v>
      </c>
      <c r="R166" s="206">
        <f>Q166*H166</f>
        <v>6.0000000000000002E-05</v>
      </c>
      <c r="S166" s="206">
        <v>0</v>
      </c>
      <c r="T166" s="20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8" t="s">
        <v>234</v>
      </c>
      <c r="AT166" s="208" t="s">
        <v>230</v>
      </c>
      <c r="AU166" s="208" t="s">
        <v>82</v>
      </c>
      <c r="AY166" s="14" t="s">
        <v>111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4" t="s">
        <v>80</v>
      </c>
      <c r="BK166" s="209">
        <f>ROUND(I166*H166,2)</f>
        <v>0</v>
      </c>
      <c r="BL166" s="14" t="s">
        <v>118</v>
      </c>
      <c r="BM166" s="208" t="s">
        <v>360</v>
      </c>
    </row>
    <row r="167" s="2" customFormat="1" ht="16.5" customHeight="1">
      <c r="A167" s="35"/>
      <c r="B167" s="36"/>
      <c r="C167" s="215" t="s">
        <v>361</v>
      </c>
      <c r="D167" s="215" t="s">
        <v>230</v>
      </c>
      <c r="E167" s="216" t="s">
        <v>362</v>
      </c>
      <c r="F167" s="217" t="s">
        <v>363</v>
      </c>
      <c r="G167" s="218" t="s">
        <v>117</v>
      </c>
      <c r="H167" s="219">
        <v>1</v>
      </c>
      <c r="I167" s="220"/>
      <c r="J167" s="221">
        <f>ROUND(I167*H167,2)</f>
        <v>0</v>
      </c>
      <c r="K167" s="217" t="s">
        <v>19</v>
      </c>
      <c r="L167" s="222"/>
      <c r="M167" s="223" t="s">
        <v>19</v>
      </c>
      <c r="N167" s="224" t="s">
        <v>43</v>
      </c>
      <c r="O167" s="81"/>
      <c r="P167" s="206">
        <f>O167*H167</f>
        <v>0</v>
      </c>
      <c r="Q167" s="206">
        <v>6.0000000000000002E-05</v>
      </c>
      <c r="R167" s="206">
        <f>Q167*H167</f>
        <v>6.0000000000000002E-05</v>
      </c>
      <c r="S167" s="206">
        <v>0</v>
      </c>
      <c r="T167" s="20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8" t="s">
        <v>234</v>
      </c>
      <c r="AT167" s="208" t="s">
        <v>230</v>
      </c>
      <c r="AU167" s="208" t="s">
        <v>82</v>
      </c>
      <c r="AY167" s="14" t="s">
        <v>111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4" t="s">
        <v>80</v>
      </c>
      <c r="BK167" s="209">
        <f>ROUND(I167*H167,2)</f>
        <v>0</v>
      </c>
      <c r="BL167" s="14" t="s">
        <v>118</v>
      </c>
      <c r="BM167" s="208" t="s">
        <v>364</v>
      </c>
    </row>
    <row r="168" s="2" customFormat="1" ht="16.5" customHeight="1">
      <c r="A168" s="35"/>
      <c r="B168" s="36"/>
      <c r="C168" s="215" t="s">
        <v>365</v>
      </c>
      <c r="D168" s="215" t="s">
        <v>230</v>
      </c>
      <c r="E168" s="216" t="s">
        <v>366</v>
      </c>
      <c r="F168" s="217" t="s">
        <v>367</v>
      </c>
      <c r="G168" s="218" t="s">
        <v>117</v>
      </c>
      <c r="H168" s="219">
        <v>17</v>
      </c>
      <c r="I168" s="220"/>
      <c r="J168" s="221">
        <f>ROUND(I168*H168,2)</f>
        <v>0</v>
      </c>
      <c r="K168" s="217" t="s">
        <v>19</v>
      </c>
      <c r="L168" s="222"/>
      <c r="M168" s="223" t="s">
        <v>19</v>
      </c>
      <c r="N168" s="224" t="s">
        <v>43</v>
      </c>
      <c r="O168" s="81"/>
      <c r="P168" s="206">
        <f>O168*H168</f>
        <v>0</v>
      </c>
      <c r="Q168" s="206">
        <v>6.0000000000000002E-05</v>
      </c>
      <c r="R168" s="206">
        <f>Q168*H168</f>
        <v>0.0010200000000000001</v>
      </c>
      <c r="S168" s="206">
        <v>0</v>
      </c>
      <c r="T168" s="20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8" t="s">
        <v>234</v>
      </c>
      <c r="AT168" s="208" t="s">
        <v>230</v>
      </c>
      <c r="AU168" s="208" t="s">
        <v>82</v>
      </c>
      <c r="AY168" s="14" t="s">
        <v>111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4" t="s">
        <v>80</v>
      </c>
      <c r="BK168" s="209">
        <f>ROUND(I168*H168,2)</f>
        <v>0</v>
      </c>
      <c r="BL168" s="14" t="s">
        <v>118</v>
      </c>
      <c r="BM168" s="208" t="s">
        <v>368</v>
      </c>
    </row>
    <row r="169" s="2" customFormat="1" ht="16.5" customHeight="1">
      <c r="A169" s="35"/>
      <c r="B169" s="36"/>
      <c r="C169" s="215" t="s">
        <v>369</v>
      </c>
      <c r="D169" s="215" t="s">
        <v>230</v>
      </c>
      <c r="E169" s="216" t="s">
        <v>370</v>
      </c>
      <c r="F169" s="217" t="s">
        <v>371</v>
      </c>
      <c r="G169" s="218" t="s">
        <v>117</v>
      </c>
      <c r="H169" s="219">
        <v>2</v>
      </c>
      <c r="I169" s="220"/>
      <c r="J169" s="221">
        <f>ROUND(I169*H169,2)</f>
        <v>0</v>
      </c>
      <c r="K169" s="217" t="s">
        <v>19</v>
      </c>
      <c r="L169" s="222"/>
      <c r="M169" s="223" t="s">
        <v>19</v>
      </c>
      <c r="N169" s="224" t="s">
        <v>43</v>
      </c>
      <c r="O169" s="81"/>
      <c r="P169" s="206">
        <f>O169*H169</f>
        <v>0</v>
      </c>
      <c r="Q169" s="206">
        <v>6.0000000000000002E-05</v>
      </c>
      <c r="R169" s="206">
        <f>Q169*H169</f>
        <v>0.00012</v>
      </c>
      <c r="S169" s="206">
        <v>0</v>
      </c>
      <c r="T169" s="20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8" t="s">
        <v>234</v>
      </c>
      <c r="AT169" s="208" t="s">
        <v>230</v>
      </c>
      <c r="AU169" s="208" t="s">
        <v>82</v>
      </c>
      <c r="AY169" s="14" t="s">
        <v>111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4" t="s">
        <v>80</v>
      </c>
      <c r="BK169" s="209">
        <f>ROUND(I169*H169,2)</f>
        <v>0</v>
      </c>
      <c r="BL169" s="14" t="s">
        <v>118</v>
      </c>
      <c r="BM169" s="208" t="s">
        <v>372</v>
      </c>
    </row>
    <row r="170" s="2" customFormat="1" ht="16.5" customHeight="1">
      <c r="A170" s="35"/>
      <c r="B170" s="36"/>
      <c r="C170" s="215" t="s">
        <v>373</v>
      </c>
      <c r="D170" s="215" t="s">
        <v>230</v>
      </c>
      <c r="E170" s="216" t="s">
        <v>374</v>
      </c>
      <c r="F170" s="217" t="s">
        <v>375</v>
      </c>
      <c r="G170" s="218" t="s">
        <v>117</v>
      </c>
      <c r="H170" s="219">
        <v>2</v>
      </c>
      <c r="I170" s="220"/>
      <c r="J170" s="221">
        <f>ROUND(I170*H170,2)</f>
        <v>0</v>
      </c>
      <c r="K170" s="217" t="s">
        <v>19</v>
      </c>
      <c r="L170" s="222"/>
      <c r="M170" s="223" t="s">
        <v>19</v>
      </c>
      <c r="N170" s="224" t="s">
        <v>43</v>
      </c>
      <c r="O170" s="81"/>
      <c r="P170" s="206">
        <f>O170*H170</f>
        <v>0</v>
      </c>
      <c r="Q170" s="206">
        <v>6.0000000000000002E-05</v>
      </c>
      <c r="R170" s="206">
        <f>Q170*H170</f>
        <v>0.00012</v>
      </c>
      <c r="S170" s="206">
        <v>0</v>
      </c>
      <c r="T170" s="20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8" t="s">
        <v>234</v>
      </c>
      <c r="AT170" s="208" t="s">
        <v>230</v>
      </c>
      <c r="AU170" s="208" t="s">
        <v>82</v>
      </c>
      <c r="AY170" s="14" t="s">
        <v>111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4" t="s">
        <v>80</v>
      </c>
      <c r="BK170" s="209">
        <f>ROUND(I170*H170,2)</f>
        <v>0</v>
      </c>
      <c r="BL170" s="14" t="s">
        <v>118</v>
      </c>
      <c r="BM170" s="208" t="s">
        <v>376</v>
      </c>
    </row>
    <row r="171" s="2" customFormat="1" ht="16.5" customHeight="1">
      <c r="A171" s="35"/>
      <c r="B171" s="36"/>
      <c r="C171" s="215" t="s">
        <v>377</v>
      </c>
      <c r="D171" s="215" t="s">
        <v>230</v>
      </c>
      <c r="E171" s="216" t="s">
        <v>378</v>
      </c>
      <c r="F171" s="217" t="s">
        <v>379</v>
      </c>
      <c r="G171" s="218" t="s">
        <v>117</v>
      </c>
      <c r="H171" s="219">
        <v>2</v>
      </c>
      <c r="I171" s="220"/>
      <c r="J171" s="221">
        <f>ROUND(I171*H171,2)</f>
        <v>0</v>
      </c>
      <c r="K171" s="217" t="s">
        <v>19</v>
      </c>
      <c r="L171" s="222"/>
      <c r="M171" s="223" t="s">
        <v>19</v>
      </c>
      <c r="N171" s="224" t="s">
        <v>43</v>
      </c>
      <c r="O171" s="81"/>
      <c r="P171" s="206">
        <f>O171*H171</f>
        <v>0</v>
      </c>
      <c r="Q171" s="206">
        <v>6.0000000000000002E-05</v>
      </c>
      <c r="R171" s="206">
        <f>Q171*H171</f>
        <v>0.00012</v>
      </c>
      <c r="S171" s="206">
        <v>0</v>
      </c>
      <c r="T171" s="20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8" t="s">
        <v>234</v>
      </c>
      <c r="AT171" s="208" t="s">
        <v>230</v>
      </c>
      <c r="AU171" s="208" t="s">
        <v>82</v>
      </c>
      <c r="AY171" s="14" t="s">
        <v>111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4" t="s">
        <v>80</v>
      </c>
      <c r="BK171" s="209">
        <f>ROUND(I171*H171,2)</f>
        <v>0</v>
      </c>
      <c r="BL171" s="14" t="s">
        <v>118</v>
      </c>
      <c r="BM171" s="208" t="s">
        <v>380</v>
      </c>
    </row>
    <row r="172" s="2" customFormat="1" ht="16.5" customHeight="1">
      <c r="A172" s="35"/>
      <c r="B172" s="36"/>
      <c r="C172" s="215" t="s">
        <v>381</v>
      </c>
      <c r="D172" s="215" t="s">
        <v>230</v>
      </c>
      <c r="E172" s="216" t="s">
        <v>382</v>
      </c>
      <c r="F172" s="217" t="s">
        <v>383</v>
      </c>
      <c r="G172" s="218" t="s">
        <v>117</v>
      </c>
      <c r="H172" s="219">
        <v>1</v>
      </c>
      <c r="I172" s="220"/>
      <c r="J172" s="221">
        <f>ROUND(I172*H172,2)</f>
        <v>0</v>
      </c>
      <c r="K172" s="217" t="s">
        <v>19</v>
      </c>
      <c r="L172" s="222"/>
      <c r="M172" s="223" t="s">
        <v>19</v>
      </c>
      <c r="N172" s="224" t="s">
        <v>43</v>
      </c>
      <c r="O172" s="81"/>
      <c r="P172" s="206">
        <f>O172*H172</f>
        <v>0</v>
      </c>
      <c r="Q172" s="206">
        <v>6.0000000000000002E-05</v>
      </c>
      <c r="R172" s="206">
        <f>Q172*H172</f>
        <v>6.0000000000000002E-05</v>
      </c>
      <c r="S172" s="206">
        <v>0</v>
      </c>
      <c r="T172" s="20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8" t="s">
        <v>234</v>
      </c>
      <c r="AT172" s="208" t="s">
        <v>230</v>
      </c>
      <c r="AU172" s="208" t="s">
        <v>82</v>
      </c>
      <c r="AY172" s="14" t="s">
        <v>111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4" t="s">
        <v>80</v>
      </c>
      <c r="BK172" s="209">
        <f>ROUND(I172*H172,2)</f>
        <v>0</v>
      </c>
      <c r="BL172" s="14" t="s">
        <v>118</v>
      </c>
      <c r="BM172" s="208" t="s">
        <v>384</v>
      </c>
    </row>
    <row r="173" s="2" customFormat="1" ht="16.5" customHeight="1">
      <c r="A173" s="35"/>
      <c r="B173" s="36"/>
      <c r="C173" s="215" t="s">
        <v>385</v>
      </c>
      <c r="D173" s="215" t="s">
        <v>230</v>
      </c>
      <c r="E173" s="216" t="s">
        <v>386</v>
      </c>
      <c r="F173" s="217" t="s">
        <v>387</v>
      </c>
      <c r="G173" s="218" t="s">
        <v>117</v>
      </c>
      <c r="H173" s="219">
        <v>27</v>
      </c>
      <c r="I173" s="220"/>
      <c r="J173" s="221">
        <f>ROUND(I173*H173,2)</f>
        <v>0</v>
      </c>
      <c r="K173" s="217" t="s">
        <v>19</v>
      </c>
      <c r="L173" s="222"/>
      <c r="M173" s="223" t="s">
        <v>19</v>
      </c>
      <c r="N173" s="224" t="s">
        <v>43</v>
      </c>
      <c r="O173" s="81"/>
      <c r="P173" s="206">
        <f>O173*H173</f>
        <v>0</v>
      </c>
      <c r="Q173" s="206">
        <v>6.0000000000000002E-05</v>
      </c>
      <c r="R173" s="206">
        <f>Q173*H173</f>
        <v>0.0016200000000000001</v>
      </c>
      <c r="S173" s="206">
        <v>0</v>
      </c>
      <c r="T173" s="20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8" t="s">
        <v>234</v>
      </c>
      <c r="AT173" s="208" t="s">
        <v>230</v>
      </c>
      <c r="AU173" s="208" t="s">
        <v>82</v>
      </c>
      <c r="AY173" s="14" t="s">
        <v>111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4" t="s">
        <v>80</v>
      </c>
      <c r="BK173" s="209">
        <f>ROUND(I173*H173,2)</f>
        <v>0</v>
      </c>
      <c r="BL173" s="14" t="s">
        <v>118</v>
      </c>
      <c r="BM173" s="208" t="s">
        <v>388</v>
      </c>
    </row>
    <row r="174" s="2" customFormat="1" ht="16.5" customHeight="1">
      <c r="A174" s="35"/>
      <c r="B174" s="36"/>
      <c r="C174" s="215" t="s">
        <v>389</v>
      </c>
      <c r="D174" s="215" t="s">
        <v>230</v>
      </c>
      <c r="E174" s="216" t="s">
        <v>390</v>
      </c>
      <c r="F174" s="217" t="s">
        <v>391</v>
      </c>
      <c r="G174" s="218" t="s">
        <v>117</v>
      </c>
      <c r="H174" s="219">
        <v>2</v>
      </c>
      <c r="I174" s="220"/>
      <c r="J174" s="221">
        <f>ROUND(I174*H174,2)</f>
        <v>0</v>
      </c>
      <c r="K174" s="217" t="s">
        <v>19</v>
      </c>
      <c r="L174" s="222"/>
      <c r="M174" s="223" t="s">
        <v>19</v>
      </c>
      <c r="N174" s="224" t="s">
        <v>43</v>
      </c>
      <c r="O174" s="81"/>
      <c r="P174" s="206">
        <f>O174*H174</f>
        <v>0</v>
      </c>
      <c r="Q174" s="206">
        <v>6.0000000000000002E-05</v>
      </c>
      <c r="R174" s="206">
        <f>Q174*H174</f>
        <v>0.00012</v>
      </c>
      <c r="S174" s="206">
        <v>0</v>
      </c>
      <c r="T174" s="20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8" t="s">
        <v>234</v>
      </c>
      <c r="AT174" s="208" t="s">
        <v>230</v>
      </c>
      <c r="AU174" s="208" t="s">
        <v>82</v>
      </c>
      <c r="AY174" s="14" t="s">
        <v>111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4" t="s">
        <v>80</v>
      </c>
      <c r="BK174" s="209">
        <f>ROUND(I174*H174,2)</f>
        <v>0</v>
      </c>
      <c r="BL174" s="14" t="s">
        <v>118</v>
      </c>
      <c r="BM174" s="208" t="s">
        <v>392</v>
      </c>
    </row>
    <row r="175" s="2" customFormat="1" ht="21.75" customHeight="1">
      <c r="A175" s="35"/>
      <c r="B175" s="36"/>
      <c r="C175" s="215" t="s">
        <v>393</v>
      </c>
      <c r="D175" s="215" t="s">
        <v>230</v>
      </c>
      <c r="E175" s="216" t="s">
        <v>394</v>
      </c>
      <c r="F175" s="217" t="s">
        <v>395</v>
      </c>
      <c r="G175" s="218" t="s">
        <v>117</v>
      </c>
      <c r="H175" s="219">
        <v>6</v>
      </c>
      <c r="I175" s="220"/>
      <c r="J175" s="221">
        <f>ROUND(I175*H175,2)</f>
        <v>0</v>
      </c>
      <c r="K175" s="217" t="s">
        <v>19</v>
      </c>
      <c r="L175" s="222"/>
      <c r="M175" s="223" t="s">
        <v>19</v>
      </c>
      <c r="N175" s="224" t="s">
        <v>43</v>
      </c>
      <c r="O175" s="81"/>
      <c r="P175" s="206">
        <f>O175*H175</f>
        <v>0</v>
      </c>
      <c r="Q175" s="206">
        <v>6.0000000000000002E-05</v>
      </c>
      <c r="R175" s="206">
        <f>Q175*H175</f>
        <v>0.00036000000000000002</v>
      </c>
      <c r="S175" s="206">
        <v>0</v>
      </c>
      <c r="T175" s="20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8" t="s">
        <v>234</v>
      </c>
      <c r="AT175" s="208" t="s">
        <v>230</v>
      </c>
      <c r="AU175" s="208" t="s">
        <v>82</v>
      </c>
      <c r="AY175" s="14" t="s">
        <v>111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4" t="s">
        <v>80</v>
      </c>
      <c r="BK175" s="209">
        <f>ROUND(I175*H175,2)</f>
        <v>0</v>
      </c>
      <c r="BL175" s="14" t="s">
        <v>118</v>
      </c>
      <c r="BM175" s="208" t="s">
        <v>396</v>
      </c>
    </row>
    <row r="176" s="2" customFormat="1" ht="24.15" customHeight="1">
      <c r="A176" s="35"/>
      <c r="B176" s="36"/>
      <c r="C176" s="215" t="s">
        <v>397</v>
      </c>
      <c r="D176" s="215" t="s">
        <v>230</v>
      </c>
      <c r="E176" s="216" t="s">
        <v>398</v>
      </c>
      <c r="F176" s="217" t="s">
        <v>399</v>
      </c>
      <c r="G176" s="218" t="s">
        <v>117</v>
      </c>
      <c r="H176" s="219">
        <v>6</v>
      </c>
      <c r="I176" s="220"/>
      <c r="J176" s="221">
        <f>ROUND(I176*H176,2)</f>
        <v>0</v>
      </c>
      <c r="K176" s="217" t="s">
        <v>19</v>
      </c>
      <c r="L176" s="222"/>
      <c r="M176" s="223" t="s">
        <v>19</v>
      </c>
      <c r="N176" s="224" t="s">
        <v>43</v>
      </c>
      <c r="O176" s="81"/>
      <c r="P176" s="206">
        <f>O176*H176</f>
        <v>0</v>
      </c>
      <c r="Q176" s="206">
        <v>6.0000000000000002E-05</v>
      </c>
      <c r="R176" s="206">
        <f>Q176*H176</f>
        <v>0.00036000000000000002</v>
      </c>
      <c r="S176" s="206">
        <v>0</v>
      </c>
      <c r="T176" s="20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8" t="s">
        <v>234</v>
      </c>
      <c r="AT176" s="208" t="s">
        <v>230</v>
      </c>
      <c r="AU176" s="208" t="s">
        <v>82</v>
      </c>
      <c r="AY176" s="14" t="s">
        <v>111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4" t="s">
        <v>80</v>
      </c>
      <c r="BK176" s="209">
        <f>ROUND(I176*H176,2)</f>
        <v>0</v>
      </c>
      <c r="BL176" s="14" t="s">
        <v>118</v>
      </c>
      <c r="BM176" s="208" t="s">
        <v>400</v>
      </c>
    </row>
    <row r="177" s="2" customFormat="1" ht="16.5" customHeight="1">
      <c r="A177" s="35"/>
      <c r="B177" s="36"/>
      <c r="C177" s="215" t="s">
        <v>401</v>
      </c>
      <c r="D177" s="215" t="s">
        <v>230</v>
      </c>
      <c r="E177" s="216" t="s">
        <v>402</v>
      </c>
      <c r="F177" s="217" t="s">
        <v>403</v>
      </c>
      <c r="G177" s="218" t="s">
        <v>117</v>
      </c>
      <c r="H177" s="219">
        <v>2</v>
      </c>
      <c r="I177" s="220"/>
      <c r="J177" s="221">
        <f>ROUND(I177*H177,2)</f>
        <v>0</v>
      </c>
      <c r="K177" s="217" t="s">
        <v>19</v>
      </c>
      <c r="L177" s="222"/>
      <c r="M177" s="223" t="s">
        <v>19</v>
      </c>
      <c r="N177" s="224" t="s">
        <v>43</v>
      </c>
      <c r="O177" s="81"/>
      <c r="P177" s="206">
        <f>O177*H177</f>
        <v>0</v>
      </c>
      <c r="Q177" s="206">
        <v>6.0000000000000002E-05</v>
      </c>
      <c r="R177" s="206">
        <f>Q177*H177</f>
        <v>0.00012</v>
      </c>
      <c r="S177" s="206">
        <v>0</v>
      </c>
      <c r="T177" s="20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8" t="s">
        <v>234</v>
      </c>
      <c r="AT177" s="208" t="s">
        <v>230</v>
      </c>
      <c r="AU177" s="208" t="s">
        <v>82</v>
      </c>
      <c r="AY177" s="14" t="s">
        <v>111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4" t="s">
        <v>80</v>
      </c>
      <c r="BK177" s="209">
        <f>ROUND(I177*H177,2)</f>
        <v>0</v>
      </c>
      <c r="BL177" s="14" t="s">
        <v>118</v>
      </c>
      <c r="BM177" s="208" t="s">
        <v>404</v>
      </c>
    </row>
    <row r="178" s="2" customFormat="1" ht="24.15" customHeight="1">
      <c r="A178" s="35"/>
      <c r="B178" s="36"/>
      <c r="C178" s="197" t="s">
        <v>405</v>
      </c>
      <c r="D178" s="197" t="s">
        <v>114</v>
      </c>
      <c r="E178" s="198" t="s">
        <v>406</v>
      </c>
      <c r="F178" s="199" t="s">
        <v>407</v>
      </c>
      <c r="G178" s="200" t="s">
        <v>275</v>
      </c>
      <c r="H178" s="201">
        <v>0.42999999999999999</v>
      </c>
      <c r="I178" s="202"/>
      <c r="J178" s="203">
        <f>ROUND(I178*H178,2)</f>
        <v>0</v>
      </c>
      <c r="K178" s="199" t="s">
        <v>19</v>
      </c>
      <c r="L178" s="41"/>
      <c r="M178" s="204" t="s">
        <v>19</v>
      </c>
      <c r="N178" s="205" t="s">
        <v>43</v>
      </c>
      <c r="O178" s="81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8" t="s">
        <v>118</v>
      </c>
      <c r="AT178" s="208" t="s">
        <v>114</v>
      </c>
      <c r="AU178" s="208" t="s">
        <v>82</v>
      </c>
      <c r="AY178" s="14" t="s">
        <v>111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4" t="s">
        <v>80</v>
      </c>
      <c r="BK178" s="209">
        <f>ROUND(I178*H178,2)</f>
        <v>0</v>
      </c>
      <c r="BL178" s="14" t="s">
        <v>118</v>
      </c>
      <c r="BM178" s="208" t="s">
        <v>408</v>
      </c>
    </row>
    <row r="179" s="12" customFormat="1" ht="22.8" customHeight="1">
      <c r="A179" s="12"/>
      <c r="B179" s="181"/>
      <c r="C179" s="182"/>
      <c r="D179" s="183" t="s">
        <v>71</v>
      </c>
      <c r="E179" s="195" t="s">
        <v>409</v>
      </c>
      <c r="F179" s="195" t="s">
        <v>410</v>
      </c>
      <c r="G179" s="182"/>
      <c r="H179" s="182"/>
      <c r="I179" s="185"/>
      <c r="J179" s="196">
        <f>BK179</f>
        <v>0</v>
      </c>
      <c r="K179" s="182"/>
      <c r="L179" s="187"/>
      <c r="M179" s="188"/>
      <c r="N179" s="189"/>
      <c r="O179" s="189"/>
      <c r="P179" s="190">
        <f>SUM(P180:P183)</f>
        <v>0</v>
      </c>
      <c r="Q179" s="189"/>
      <c r="R179" s="190">
        <f>SUM(R180:R183)</f>
        <v>0.0020400000000000001</v>
      </c>
      <c r="S179" s="189"/>
      <c r="T179" s="191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2" t="s">
        <v>82</v>
      </c>
      <c r="AT179" s="193" t="s">
        <v>71</v>
      </c>
      <c r="AU179" s="193" t="s">
        <v>80</v>
      </c>
      <c r="AY179" s="192" t="s">
        <v>111</v>
      </c>
      <c r="BK179" s="194">
        <f>SUM(BK180:BK183)</f>
        <v>0</v>
      </c>
    </row>
    <row r="180" s="2" customFormat="1" ht="33" customHeight="1">
      <c r="A180" s="35"/>
      <c r="B180" s="36"/>
      <c r="C180" s="197" t="s">
        <v>411</v>
      </c>
      <c r="D180" s="197" t="s">
        <v>114</v>
      </c>
      <c r="E180" s="198" t="s">
        <v>412</v>
      </c>
      <c r="F180" s="199" t="s">
        <v>413</v>
      </c>
      <c r="G180" s="200" t="s">
        <v>126</v>
      </c>
      <c r="H180" s="201">
        <v>20</v>
      </c>
      <c r="I180" s="202"/>
      <c r="J180" s="203">
        <f>ROUND(I180*H180,2)</f>
        <v>0</v>
      </c>
      <c r="K180" s="199" t="s">
        <v>127</v>
      </c>
      <c r="L180" s="41"/>
      <c r="M180" s="204" t="s">
        <v>19</v>
      </c>
      <c r="N180" s="205" t="s">
        <v>43</v>
      </c>
      <c r="O180" s="81"/>
      <c r="P180" s="206">
        <f>O180*H180</f>
        <v>0</v>
      </c>
      <c r="Q180" s="206">
        <v>5.0000000000000002E-05</v>
      </c>
      <c r="R180" s="206">
        <f>Q180*H180</f>
        <v>0.001</v>
      </c>
      <c r="S180" s="206">
        <v>0</v>
      </c>
      <c r="T180" s="20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8" t="s">
        <v>118</v>
      </c>
      <c r="AT180" s="208" t="s">
        <v>114</v>
      </c>
      <c r="AU180" s="208" t="s">
        <v>82</v>
      </c>
      <c r="AY180" s="14" t="s">
        <v>111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4" t="s">
        <v>80</v>
      </c>
      <c r="BK180" s="209">
        <f>ROUND(I180*H180,2)</f>
        <v>0</v>
      </c>
      <c r="BL180" s="14" t="s">
        <v>118</v>
      </c>
      <c r="BM180" s="208" t="s">
        <v>414</v>
      </c>
    </row>
    <row r="181" s="2" customFormat="1">
      <c r="A181" s="35"/>
      <c r="B181" s="36"/>
      <c r="C181" s="37"/>
      <c r="D181" s="210" t="s">
        <v>129</v>
      </c>
      <c r="E181" s="37"/>
      <c r="F181" s="211" t="s">
        <v>415</v>
      </c>
      <c r="G181" s="37"/>
      <c r="H181" s="37"/>
      <c r="I181" s="212"/>
      <c r="J181" s="37"/>
      <c r="K181" s="37"/>
      <c r="L181" s="41"/>
      <c r="M181" s="213"/>
      <c r="N181" s="214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129</v>
      </c>
      <c r="AU181" s="14" t="s">
        <v>82</v>
      </c>
    </row>
    <row r="182" s="2" customFormat="1" ht="37.8" customHeight="1">
      <c r="A182" s="35"/>
      <c r="B182" s="36"/>
      <c r="C182" s="197" t="s">
        <v>416</v>
      </c>
      <c r="D182" s="197" t="s">
        <v>114</v>
      </c>
      <c r="E182" s="198" t="s">
        <v>417</v>
      </c>
      <c r="F182" s="199" t="s">
        <v>418</v>
      </c>
      <c r="G182" s="200" t="s">
        <v>126</v>
      </c>
      <c r="H182" s="201">
        <v>8</v>
      </c>
      <c r="I182" s="202"/>
      <c r="J182" s="203">
        <f>ROUND(I182*H182,2)</f>
        <v>0</v>
      </c>
      <c r="K182" s="199" t="s">
        <v>127</v>
      </c>
      <c r="L182" s="41"/>
      <c r="M182" s="204" t="s">
        <v>19</v>
      </c>
      <c r="N182" s="205" t="s">
        <v>43</v>
      </c>
      <c r="O182" s="81"/>
      <c r="P182" s="206">
        <f>O182*H182</f>
        <v>0</v>
      </c>
      <c r="Q182" s="206">
        <v>0.00012999999999999999</v>
      </c>
      <c r="R182" s="206">
        <f>Q182*H182</f>
        <v>0.0010399999999999999</v>
      </c>
      <c r="S182" s="206">
        <v>0</v>
      </c>
      <c r="T182" s="20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8" t="s">
        <v>118</v>
      </c>
      <c r="AT182" s="208" t="s">
        <v>114</v>
      </c>
      <c r="AU182" s="208" t="s">
        <v>82</v>
      </c>
      <c r="AY182" s="14" t="s">
        <v>111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4" t="s">
        <v>80</v>
      </c>
      <c r="BK182" s="209">
        <f>ROUND(I182*H182,2)</f>
        <v>0</v>
      </c>
      <c r="BL182" s="14" t="s">
        <v>118</v>
      </c>
      <c r="BM182" s="208" t="s">
        <v>419</v>
      </c>
    </row>
    <row r="183" s="2" customFormat="1">
      <c r="A183" s="35"/>
      <c r="B183" s="36"/>
      <c r="C183" s="37"/>
      <c r="D183" s="210" t="s">
        <v>129</v>
      </c>
      <c r="E183" s="37"/>
      <c r="F183" s="211" t="s">
        <v>420</v>
      </c>
      <c r="G183" s="37"/>
      <c r="H183" s="37"/>
      <c r="I183" s="212"/>
      <c r="J183" s="37"/>
      <c r="K183" s="37"/>
      <c r="L183" s="41"/>
      <c r="M183" s="213"/>
      <c r="N183" s="214"/>
      <c r="O183" s="81"/>
      <c r="P183" s="81"/>
      <c r="Q183" s="81"/>
      <c r="R183" s="81"/>
      <c r="S183" s="81"/>
      <c r="T183" s="8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129</v>
      </c>
      <c r="AU183" s="14" t="s">
        <v>82</v>
      </c>
    </row>
    <row r="184" s="12" customFormat="1" ht="25.92" customHeight="1">
      <c r="A184" s="12"/>
      <c r="B184" s="181"/>
      <c r="C184" s="182"/>
      <c r="D184" s="183" t="s">
        <v>71</v>
      </c>
      <c r="E184" s="184" t="s">
        <v>421</v>
      </c>
      <c r="F184" s="184" t="s">
        <v>422</v>
      </c>
      <c r="G184" s="182"/>
      <c r="H184" s="182"/>
      <c r="I184" s="185"/>
      <c r="J184" s="186">
        <f>BK184</f>
        <v>0</v>
      </c>
      <c r="K184" s="182"/>
      <c r="L184" s="187"/>
      <c r="M184" s="188"/>
      <c r="N184" s="189"/>
      <c r="O184" s="189"/>
      <c r="P184" s="190">
        <f>P185</f>
        <v>0</v>
      </c>
      <c r="Q184" s="189"/>
      <c r="R184" s="190">
        <f>R185</f>
        <v>0</v>
      </c>
      <c r="S184" s="189"/>
      <c r="T184" s="191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2" t="s">
        <v>136</v>
      </c>
      <c r="AT184" s="193" t="s">
        <v>71</v>
      </c>
      <c r="AU184" s="193" t="s">
        <v>72</v>
      </c>
      <c r="AY184" s="192" t="s">
        <v>111</v>
      </c>
      <c r="BK184" s="194">
        <f>BK185</f>
        <v>0</v>
      </c>
    </row>
    <row r="185" s="12" customFormat="1" ht="22.8" customHeight="1">
      <c r="A185" s="12"/>
      <c r="B185" s="181"/>
      <c r="C185" s="182"/>
      <c r="D185" s="183" t="s">
        <v>71</v>
      </c>
      <c r="E185" s="195" t="s">
        <v>423</v>
      </c>
      <c r="F185" s="195" t="s">
        <v>424</v>
      </c>
      <c r="G185" s="182"/>
      <c r="H185" s="182"/>
      <c r="I185" s="185"/>
      <c r="J185" s="196">
        <f>BK185</f>
        <v>0</v>
      </c>
      <c r="K185" s="182"/>
      <c r="L185" s="187"/>
      <c r="M185" s="188"/>
      <c r="N185" s="189"/>
      <c r="O185" s="189"/>
      <c r="P185" s="190">
        <f>SUM(P186:P187)</f>
        <v>0</v>
      </c>
      <c r="Q185" s="189"/>
      <c r="R185" s="190">
        <f>SUM(R186:R187)</f>
        <v>0</v>
      </c>
      <c r="S185" s="189"/>
      <c r="T185" s="191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2" t="s">
        <v>136</v>
      </c>
      <c r="AT185" s="193" t="s">
        <v>71</v>
      </c>
      <c r="AU185" s="193" t="s">
        <v>80</v>
      </c>
      <c r="AY185" s="192" t="s">
        <v>111</v>
      </c>
      <c r="BK185" s="194">
        <f>SUM(BK186:BK187)</f>
        <v>0</v>
      </c>
    </row>
    <row r="186" s="2" customFormat="1" ht="37.8" customHeight="1">
      <c r="A186" s="35"/>
      <c r="B186" s="36"/>
      <c r="C186" s="197" t="s">
        <v>425</v>
      </c>
      <c r="D186" s="197" t="s">
        <v>114</v>
      </c>
      <c r="E186" s="198" t="s">
        <v>426</v>
      </c>
      <c r="F186" s="199" t="s">
        <v>427</v>
      </c>
      <c r="G186" s="200" t="s">
        <v>428</v>
      </c>
      <c r="H186" s="201">
        <v>1</v>
      </c>
      <c r="I186" s="202"/>
      <c r="J186" s="203">
        <f>ROUND(I186*H186,2)</f>
        <v>0</v>
      </c>
      <c r="K186" s="199" t="s">
        <v>429</v>
      </c>
      <c r="L186" s="41"/>
      <c r="M186" s="204" t="s">
        <v>19</v>
      </c>
      <c r="N186" s="205" t="s">
        <v>43</v>
      </c>
      <c r="O186" s="81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8" t="s">
        <v>430</v>
      </c>
      <c r="AT186" s="208" t="s">
        <v>114</v>
      </c>
      <c r="AU186" s="208" t="s">
        <v>82</v>
      </c>
      <c r="AY186" s="14" t="s">
        <v>111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4" t="s">
        <v>80</v>
      </c>
      <c r="BK186" s="209">
        <f>ROUND(I186*H186,2)</f>
        <v>0</v>
      </c>
      <c r="BL186" s="14" t="s">
        <v>430</v>
      </c>
      <c r="BM186" s="208" t="s">
        <v>431</v>
      </c>
    </row>
    <row r="187" s="2" customFormat="1">
      <c r="A187" s="35"/>
      <c r="B187" s="36"/>
      <c r="C187" s="37"/>
      <c r="D187" s="210" t="s">
        <v>129</v>
      </c>
      <c r="E187" s="37"/>
      <c r="F187" s="211" t="s">
        <v>432</v>
      </c>
      <c r="G187" s="37"/>
      <c r="H187" s="37"/>
      <c r="I187" s="212"/>
      <c r="J187" s="37"/>
      <c r="K187" s="37"/>
      <c r="L187" s="41"/>
      <c r="M187" s="227"/>
      <c r="N187" s="228"/>
      <c r="O187" s="229"/>
      <c r="P187" s="229"/>
      <c r="Q187" s="229"/>
      <c r="R187" s="229"/>
      <c r="S187" s="229"/>
      <c r="T187" s="230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129</v>
      </c>
      <c r="AU187" s="14" t="s">
        <v>82</v>
      </c>
    </row>
    <row r="188" s="2" customFormat="1" ht="6.96" customHeight="1">
      <c r="A188" s="35"/>
      <c r="B188" s="56"/>
      <c r="C188" s="57"/>
      <c r="D188" s="57"/>
      <c r="E188" s="57"/>
      <c r="F188" s="57"/>
      <c r="G188" s="57"/>
      <c r="H188" s="57"/>
      <c r="I188" s="57"/>
      <c r="J188" s="57"/>
      <c r="K188" s="57"/>
      <c r="L188" s="41"/>
      <c r="M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</sheetData>
  <sheetProtection sheet="1" autoFilter="0" formatColumns="0" formatRows="0" objects="1" scenarios="1" spinCount="100000" saltValue="sO7T/pfk8giXgXqE2MFwMuRGHTn4lZwqX05JIfJ0KU3zl5U0gwfUzkLVM3qip11TiQalP67GCKlbzgof9MSyJw==" hashValue="m2DltRKTXJZZN80NbteHYTFy8O6cC9497bE2ba31esAs4OzuAzG/Me+ki4wths5e1zwZUSK/x0KoICESAU0wNw==" algorithmName="SHA-512" password="CC35"/>
  <autoFilter ref="C84:K18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1" r:id="rId1" display="https://podminky.urs.cz/item/CS_URS_2024_01/723111202"/>
    <hyperlink ref="F93" r:id="rId2" display="https://podminky.urs.cz/item/CS_URS_2024_01/723111203"/>
    <hyperlink ref="F95" r:id="rId3" display="https://podminky.urs.cz/item/CS_URS_2024_01/723111206"/>
    <hyperlink ref="F97" r:id="rId4" display="https://podminky.urs.cz/item/CS_URS_2024_01/723120804"/>
    <hyperlink ref="F99" r:id="rId5" display="https://podminky.urs.cz/item/CS_URS_2024_01/723120805"/>
    <hyperlink ref="F101" r:id="rId6" display="https://podminky.urs.cz/item/CS_URS_2024_01/723150312"/>
    <hyperlink ref="F103" r:id="rId7" display="https://podminky.urs.cz/item/CS_URS_2024_01/723150314"/>
    <hyperlink ref="F105" r:id="rId8" display="https://podminky.urs.cz/item/CS_URS_2024_01/723150315"/>
    <hyperlink ref="F107" r:id="rId9" display="https://podminky.urs.cz/item/CS_URS_2024_01/723150345"/>
    <hyperlink ref="F109" r:id="rId10" display="https://podminky.urs.cz/item/CS_URS_2024_01/723160217"/>
    <hyperlink ref="F111" r:id="rId11" display="https://podminky.urs.cz/item/CS_URS_2024_01/723160804"/>
    <hyperlink ref="F113" r:id="rId12" display="https://podminky.urs.cz/item/CS_URS_2024_01/723160807"/>
    <hyperlink ref="F115" r:id="rId13" display="https://podminky.urs.cz/item/CS_URS_2024_01/723160831"/>
    <hyperlink ref="F117" r:id="rId14" display="https://podminky.urs.cz/item/CS_URS_2024_01/723160834"/>
    <hyperlink ref="F119" r:id="rId15" display="https://podminky.urs.cz/item/CS_URS_2024_01/723190206"/>
    <hyperlink ref="F122" r:id="rId16" display="https://podminky.urs.cz/item/CS_URS_2024_01/723230802"/>
    <hyperlink ref="F124" r:id="rId17" display="https://podminky.urs.cz/item/CS_URS_2024_01/723231162"/>
    <hyperlink ref="F126" r:id="rId18" display="https://podminky.urs.cz/item/CS_URS_2024_01/723231166"/>
    <hyperlink ref="F128" r:id="rId19" display="https://podminky.urs.cz/item/CS_URS_2024_01/723231167"/>
    <hyperlink ref="F130" r:id="rId20" display="https://podminky.urs.cz/item/CS_URS_2024_01/723239101"/>
    <hyperlink ref="F134" r:id="rId21" display="https://podminky.urs.cz/item/CS_URS_2024_01/723239103"/>
    <hyperlink ref="F139" r:id="rId22" display="https://podminky.urs.cz/item/CS_URS_2024_01/723239106"/>
    <hyperlink ref="F143" r:id="rId23" display="https://podminky.urs.cz/item/CS_URS_2024_01/723260801"/>
    <hyperlink ref="F145" r:id="rId24" display="https://podminky.urs.cz/item/CS_URS_2024_01/998723101"/>
    <hyperlink ref="F181" r:id="rId25" display="https://podminky.urs.cz/item/CS_URS_2024_01/783617613"/>
    <hyperlink ref="F183" r:id="rId26" display="https://podminky.urs.cz/item/CS_URS_2024_01/783617653"/>
    <hyperlink ref="F187" r:id="rId27" display="https://podminky.urs.cz/item/CS_URS_2023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PC-JIRI\IC 60145277</dc:creator>
  <cp:lastModifiedBy>PC-JIRI\IC 60145277</cp:lastModifiedBy>
  <dcterms:created xsi:type="dcterms:W3CDTF">2024-03-28T08:05:45Z</dcterms:created>
  <dcterms:modified xsi:type="dcterms:W3CDTF">2024-03-28T08:05:48Z</dcterms:modified>
</cp:coreProperties>
</file>